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<sst xmlns="http://schemas.openxmlformats.org/spreadsheetml/2006/main" count="28" uniqueCount="28">
  <si>
    <t>泾源县2021年6月份农村最低生活保障及高龄津贴资金发放统计表</t>
  </si>
  <si>
    <t>乡镇</t>
  </si>
  <si>
    <t>户数</t>
  </si>
  <si>
    <t>人数</t>
  </si>
  <si>
    <t>农村低保</t>
  </si>
  <si>
    <t>农村高龄</t>
  </si>
  <si>
    <t>总计</t>
  </si>
  <si>
    <t>A类
人数</t>
  </si>
  <si>
    <t>发放
金额
(450元/人）</t>
  </si>
  <si>
    <t>B类
人数</t>
  </si>
  <si>
    <t>发放
金额
(330元/人）</t>
  </si>
  <si>
    <t xml:space="preserve">C类
人数
</t>
  </si>
  <si>
    <t>发放
金额
(240元/人）</t>
  </si>
  <si>
    <t>6月低保发放金额</t>
  </si>
  <si>
    <t>高龄
人数</t>
  </si>
  <si>
    <t>80周岁以上人数</t>
  </si>
  <si>
    <t>发放
金额
（270元/人）</t>
  </si>
  <si>
    <t>90周岁以上人数</t>
  </si>
  <si>
    <t>发放
金额
（500元/人）</t>
  </si>
  <si>
    <t>6月高龄发放金额</t>
  </si>
  <si>
    <t>香水镇</t>
  </si>
  <si>
    <t>泾河源镇</t>
  </si>
  <si>
    <t>六盘山镇</t>
  </si>
  <si>
    <t>新民乡</t>
  </si>
  <si>
    <t>兴盛乡</t>
  </si>
  <si>
    <t>黄花乡</t>
  </si>
  <si>
    <t>大湾乡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</si>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</sst>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7" fillId="10" borderId="14" applyNumberFormat="false" applyAlignment="false" applyProtection="false">
      <alignment vertical="center"/>
    </xf>
    <xf numFmtId="0" fontId="21" fillId="13" borderId="16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24" borderId="18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9" fillId="10" borderId="15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8" fillId="32" borderId="1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vertical="center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49" fontId="5" fillId="0" borderId="7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49" fontId="5" fillId="0" borderId="9" xfId="0" applyNumberFormat="true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A1" sqref="A1:Q1"/>
    </sheetView>
  </sheetViews>
  <sheetFormatPr defaultColWidth="9" defaultRowHeight="15.75"/>
  <cols>
    <col min="1" max="1" width="10.775" style="2" customWidth="true"/>
    <col min="2" max="2" width="6.125" style="2" customWidth="true"/>
    <col min="3" max="3" width="6" style="2" customWidth="true"/>
    <col min="4" max="4" width="5.23333333333333" style="2" customWidth="true"/>
    <col min="5" max="5" width="7.25" style="2" customWidth="true"/>
    <col min="6" max="6" width="5.73333333333333" style="2" customWidth="true"/>
    <col min="7" max="7" width="8.625" style="2" customWidth="true"/>
    <col min="8" max="8" width="6.875" style="2" customWidth="true"/>
    <col min="9" max="9" width="9.26666666666667" style="2" customWidth="true"/>
    <col min="10" max="10" width="9.375" style="2" customWidth="true"/>
    <col min="11" max="11" width="6.625" style="2" customWidth="true"/>
    <col min="12" max="12" width="6.375" style="2" customWidth="true"/>
    <col min="13" max="13" width="10.75" style="2" customWidth="true"/>
    <col min="14" max="14" width="5.625" style="2" customWidth="true"/>
    <col min="15" max="15" width="8.875" style="2" customWidth="true"/>
    <col min="16" max="16" width="9.125" style="2" customWidth="true"/>
    <col min="17" max="17" width="9.75" style="2" customWidth="true"/>
    <col min="18" max="18" width="15.875" style="2" customWidth="true"/>
    <col min="19" max="16379" width="9" style="2"/>
    <col min="16380" max="16380" width="9" style="3"/>
  </cols>
  <sheetData>
    <row r="1" s="1" customFormat="true" ht="37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true" ht="24" customHeight="true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31" customHeight="true" spans="1:17">
      <c r="A3" s="6" t="s">
        <v>1</v>
      </c>
      <c r="B3" s="7" t="s">
        <v>2</v>
      </c>
      <c r="C3" s="7" t="s">
        <v>3</v>
      </c>
      <c r="D3" s="8" t="s">
        <v>4</v>
      </c>
      <c r="E3" s="14"/>
      <c r="F3" s="14"/>
      <c r="G3" s="14"/>
      <c r="H3" s="14"/>
      <c r="I3" s="14"/>
      <c r="J3" s="16"/>
      <c r="K3" s="17" t="s">
        <v>5</v>
      </c>
      <c r="L3" s="17"/>
      <c r="M3" s="17"/>
      <c r="N3" s="17"/>
      <c r="O3" s="17"/>
      <c r="P3" s="21"/>
      <c r="Q3" s="7" t="s">
        <v>6</v>
      </c>
    </row>
    <row r="4" s="2" customFormat="true" ht="73" customHeight="true" spans="1:17">
      <c r="A4" s="6"/>
      <c r="B4" s="7"/>
      <c r="C4" s="9"/>
      <c r="D4" s="10" t="s">
        <v>7</v>
      </c>
      <c r="E4" s="15" t="s">
        <v>8</v>
      </c>
      <c r="F4" s="10" t="s">
        <v>9</v>
      </c>
      <c r="G4" s="10" t="s">
        <v>10</v>
      </c>
      <c r="H4" s="10" t="s">
        <v>11</v>
      </c>
      <c r="I4" s="18" t="s">
        <v>12</v>
      </c>
      <c r="J4" s="19" t="s">
        <v>13</v>
      </c>
      <c r="K4" s="19" t="s">
        <v>14</v>
      </c>
      <c r="L4" s="20" t="s">
        <v>15</v>
      </c>
      <c r="M4" s="10" t="s">
        <v>16</v>
      </c>
      <c r="N4" s="20" t="s">
        <v>17</v>
      </c>
      <c r="O4" s="18" t="s">
        <v>18</v>
      </c>
      <c r="P4" s="19" t="s">
        <v>19</v>
      </c>
      <c r="Q4" s="22"/>
    </row>
    <row r="5" s="2" customFormat="true" ht="37" customHeight="true" spans="1:17">
      <c r="A5" s="11" t="s">
        <v>20</v>
      </c>
      <c r="B5" s="6">
        <v>1944</v>
      </c>
      <c r="C5" s="6">
        <v>2684</v>
      </c>
      <c r="D5" s="12">
        <v>108</v>
      </c>
      <c r="E5" s="6">
        <f t="shared" ref="E5:E11" si="0">D5*450</f>
        <v>48600</v>
      </c>
      <c r="F5" s="6">
        <v>469</v>
      </c>
      <c r="G5" s="6">
        <f t="shared" ref="G5:G11" si="1">F5*330</f>
        <v>154770</v>
      </c>
      <c r="H5" s="6">
        <v>2107</v>
      </c>
      <c r="I5" s="6">
        <f>H5*240</f>
        <v>505680</v>
      </c>
      <c r="J5" s="6">
        <f>E5+G5+I5</f>
        <v>709050</v>
      </c>
      <c r="K5" s="12">
        <v>262</v>
      </c>
      <c r="L5" s="6">
        <v>245</v>
      </c>
      <c r="M5" s="6">
        <f>L5*270</f>
        <v>66150</v>
      </c>
      <c r="N5" s="6">
        <v>17</v>
      </c>
      <c r="O5" s="6">
        <f>N5*500</f>
        <v>8500</v>
      </c>
      <c r="P5" s="12">
        <f>M5+O5</f>
        <v>74650</v>
      </c>
      <c r="Q5" s="6">
        <f>J5+P5</f>
        <v>783700</v>
      </c>
    </row>
    <row r="6" s="2" customFormat="true" ht="37" customHeight="true" spans="1:17">
      <c r="A6" s="11" t="s">
        <v>21</v>
      </c>
      <c r="B6" s="6">
        <v>1863</v>
      </c>
      <c r="C6" s="6">
        <v>2521</v>
      </c>
      <c r="D6" s="6">
        <v>91</v>
      </c>
      <c r="E6" s="6">
        <f t="shared" si="0"/>
        <v>40950</v>
      </c>
      <c r="F6" s="6">
        <v>397</v>
      </c>
      <c r="G6" s="6">
        <f t="shared" si="1"/>
        <v>131010</v>
      </c>
      <c r="H6" s="6">
        <v>2033</v>
      </c>
      <c r="I6" s="6">
        <f t="shared" ref="I6:I11" si="2">H6*240</f>
        <v>487920</v>
      </c>
      <c r="J6" s="6">
        <f t="shared" ref="J6:J11" si="3">E6+G6+I6</f>
        <v>659880</v>
      </c>
      <c r="K6" s="12">
        <v>210</v>
      </c>
      <c r="L6" s="6">
        <v>201</v>
      </c>
      <c r="M6" s="6">
        <f t="shared" ref="M6:M11" si="4">L6*270</f>
        <v>54270</v>
      </c>
      <c r="N6" s="6">
        <v>9</v>
      </c>
      <c r="O6" s="6">
        <f t="shared" ref="O6:O11" si="5">N6*500</f>
        <v>4500</v>
      </c>
      <c r="P6" s="12">
        <f t="shared" ref="P6:P11" si="6">M6+O6</f>
        <v>58770</v>
      </c>
      <c r="Q6" s="6">
        <f t="shared" ref="Q6:Q11" si="7">J6+P6</f>
        <v>718650</v>
      </c>
    </row>
    <row r="7" s="2" customFormat="true" ht="37" customHeight="true" spans="1:17">
      <c r="A7" s="11" t="s">
        <v>22</v>
      </c>
      <c r="B7" s="6">
        <v>1211</v>
      </c>
      <c r="C7" s="6">
        <v>1595</v>
      </c>
      <c r="D7" s="6">
        <v>101</v>
      </c>
      <c r="E7" s="6">
        <f t="shared" si="0"/>
        <v>45450</v>
      </c>
      <c r="F7" s="6">
        <v>328</v>
      </c>
      <c r="G7" s="6">
        <f t="shared" si="1"/>
        <v>108240</v>
      </c>
      <c r="H7" s="6">
        <v>1166</v>
      </c>
      <c r="I7" s="6">
        <f t="shared" si="2"/>
        <v>279840</v>
      </c>
      <c r="J7" s="6">
        <f t="shared" si="3"/>
        <v>433530</v>
      </c>
      <c r="K7" s="12">
        <v>187</v>
      </c>
      <c r="L7" s="6">
        <v>180</v>
      </c>
      <c r="M7" s="6">
        <f t="shared" si="4"/>
        <v>48600</v>
      </c>
      <c r="N7" s="6">
        <v>7</v>
      </c>
      <c r="O7" s="6">
        <f t="shared" si="5"/>
        <v>3500</v>
      </c>
      <c r="P7" s="12">
        <f t="shared" si="6"/>
        <v>52100</v>
      </c>
      <c r="Q7" s="6">
        <f t="shared" si="7"/>
        <v>485630</v>
      </c>
    </row>
    <row r="8" s="2" customFormat="true" ht="37" customHeight="true" spans="1:17">
      <c r="A8" s="11" t="s">
        <v>23</v>
      </c>
      <c r="B8" s="6">
        <v>1559</v>
      </c>
      <c r="C8" s="6">
        <v>1940</v>
      </c>
      <c r="D8" s="6">
        <v>139</v>
      </c>
      <c r="E8" s="6">
        <f t="shared" si="0"/>
        <v>62550</v>
      </c>
      <c r="F8" s="6">
        <v>425</v>
      </c>
      <c r="G8" s="6">
        <f t="shared" si="1"/>
        <v>140250</v>
      </c>
      <c r="H8" s="6">
        <v>1376</v>
      </c>
      <c r="I8" s="6">
        <f t="shared" si="2"/>
        <v>330240</v>
      </c>
      <c r="J8" s="6">
        <f t="shared" si="3"/>
        <v>533040</v>
      </c>
      <c r="K8" s="12">
        <v>168</v>
      </c>
      <c r="L8" s="6">
        <v>159</v>
      </c>
      <c r="M8" s="6">
        <f t="shared" si="4"/>
        <v>42930</v>
      </c>
      <c r="N8" s="6">
        <v>9</v>
      </c>
      <c r="O8" s="6">
        <f t="shared" si="5"/>
        <v>4500</v>
      </c>
      <c r="P8" s="12">
        <f t="shared" si="6"/>
        <v>47430</v>
      </c>
      <c r="Q8" s="6">
        <f t="shared" si="7"/>
        <v>580470</v>
      </c>
    </row>
    <row r="9" s="2" customFormat="true" ht="37" customHeight="true" spans="1:17">
      <c r="A9" s="11" t="s">
        <v>24</v>
      </c>
      <c r="B9" s="6">
        <v>893</v>
      </c>
      <c r="C9" s="6">
        <v>1241</v>
      </c>
      <c r="D9" s="6">
        <v>61</v>
      </c>
      <c r="E9" s="6">
        <f t="shared" si="0"/>
        <v>27450</v>
      </c>
      <c r="F9" s="6">
        <v>139</v>
      </c>
      <c r="G9" s="6">
        <f t="shared" si="1"/>
        <v>45870</v>
      </c>
      <c r="H9" s="6">
        <v>1041</v>
      </c>
      <c r="I9" s="6">
        <f t="shared" si="2"/>
        <v>249840</v>
      </c>
      <c r="J9" s="6">
        <f t="shared" si="3"/>
        <v>323160</v>
      </c>
      <c r="K9" s="12">
        <v>136</v>
      </c>
      <c r="L9" s="6">
        <v>131</v>
      </c>
      <c r="M9" s="6">
        <f t="shared" si="4"/>
        <v>35370</v>
      </c>
      <c r="N9" s="6">
        <v>5</v>
      </c>
      <c r="O9" s="6">
        <f t="shared" si="5"/>
        <v>2500</v>
      </c>
      <c r="P9" s="12">
        <f t="shared" si="6"/>
        <v>37870</v>
      </c>
      <c r="Q9" s="6">
        <f t="shared" si="7"/>
        <v>361030</v>
      </c>
    </row>
    <row r="10" s="2" customFormat="true" ht="37" customHeight="true" spans="1:17">
      <c r="A10" s="11" t="s">
        <v>25</v>
      </c>
      <c r="B10" s="6">
        <v>1064</v>
      </c>
      <c r="C10" s="6">
        <v>1508</v>
      </c>
      <c r="D10" s="6">
        <v>109</v>
      </c>
      <c r="E10" s="6">
        <f t="shared" si="0"/>
        <v>49050</v>
      </c>
      <c r="F10" s="6">
        <v>323</v>
      </c>
      <c r="G10" s="6">
        <f t="shared" si="1"/>
        <v>106590</v>
      </c>
      <c r="H10" s="6">
        <v>1076</v>
      </c>
      <c r="I10" s="6">
        <f t="shared" si="2"/>
        <v>258240</v>
      </c>
      <c r="J10" s="6">
        <f t="shared" si="3"/>
        <v>413880</v>
      </c>
      <c r="K10" s="12">
        <v>153</v>
      </c>
      <c r="L10" s="6">
        <v>145</v>
      </c>
      <c r="M10" s="6">
        <f t="shared" si="4"/>
        <v>39150</v>
      </c>
      <c r="N10" s="6">
        <v>8</v>
      </c>
      <c r="O10" s="6">
        <f t="shared" si="5"/>
        <v>4000</v>
      </c>
      <c r="P10" s="12">
        <f t="shared" si="6"/>
        <v>43150</v>
      </c>
      <c r="Q10" s="6">
        <f t="shared" si="7"/>
        <v>457030</v>
      </c>
    </row>
    <row r="11" s="2" customFormat="true" ht="37" customHeight="true" spans="1:17">
      <c r="A11" s="11" t="s">
        <v>26</v>
      </c>
      <c r="B11" s="6">
        <v>742</v>
      </c>
      <c r="C11" s="6">
        <v>895</v>
      </c>
      <c r="D11" s="6">
        <v>95</v>
      </c>
      <c r="E11" s="6">
        <f t="shared" si="0"/>
        <v>42750</v>
      </c>
      <c r="F11" s="6">
        <v>213</v>
      </c>
      <c r="G11" s="6">
        <f t="shared" si="1"/>
        <v>70290</v>
      </c>
      <c r="H11" s="6">
        <v>587</v>
      </c>
      <c r="I11" s="6">
        <f t="shared" si="2"/>
        <v>140880</v>
      </c>
      <c r="J11" s="6">
        <f t="shared" si="3"/>
        <v>253920</v>
      </c>
      <c r="K11" s="12">
        <v>160</v>
      </c>
      <c r="L11" s="6">
        <v>154</v>
      </c>
      <c r="M11" s="6">
        <f t="shared" si="4"/>
        <v>41580</v>
      </c>
      <c r="N11" s="6">
        <v>6</v>
      </c>
      <c r="O11" s="6">
        <f t="shared" si="5"/>
        <v>3000</v>
      </c>
      <c r="P11" s="12">
        <f t="shared" si="6"/>
        <v>44580</v>
      </c>
      <c r="Q11" s="6">
        <f t="shared" si="7"/>
        <v>298500</v>
      </c>
    </row>
    <row r="12" s="2" customFormat="true" ht="37" customHeight="true" spans="1:17">
      <c r="A12" s="6" t="s">
        <v>27</v>
      </c>
      <c r="B12" s="6">
        <f t="shared" ref="B12:Q12" si="8">SUM(B5:B11)</f>
        <v>9276</v>
      </c>
      <c r="C12" s="6">
        <f t="shared" si="8"/>
        <v>12384</v>
      </c>
      <c r="D12" s="6">
        <f t="shared" si="8"/>
        <v>704</v>
      </c>
      <c r="E12" s="6">
        <f t="shared" si="8"/>
        <v>316800</v>
      </c>
      <c r="F12" s="6">
        <f t="shared" si="8"/>
        <v>2294</v>
      </c>
      <c r="G12" s="6">
        <f t="shared" si="8"/>
        <v>757020</v>
      </c>
      <c r="H12" s="6">
        <f t="shared" si="8"/>
        <v>9386</v>
      </c>
      <c r="I12" s="6">
        <f t="shared" si="8"/>
        <v>2252640</v>
      </c>
      <c r="J12" s="6">
        <f t="shared" si="8"/>
        <v>3326460</v>
      </c>
      <c r="K12" s="6">
        <f t="shared" si="8"/>
        <v>1276</v>
      </c>
      <c r="L12" s="6">
        <f t="shared" si="8"/>
        <v>1215</v>
      </c>
      <c r="M12" s="6">
        <f t="shared" si="8"/>
        <v>328050</v>
      </c>
      <c r="N12" s="6">
        <f t="shared" si="8"/>
        <v>61</v>
      </c>
      <c r="O12" s="6">
        <f t="shared" si="8"/>
        <v>30500</v>
      </c>
      <c r="P12" s="6">
        <f t="shared" si="8"/>
        <v>358550</v>
      </c>
      <c r="Q12" s="6">
        <f t="shared" si="8"/>
        <v>3685010</v>
      </c>
    </row>
    <row r="13" s="2" customFormat="true" ht="38" customHeight="true" spans="1:17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</sheetData>
  <mergeCells count="8">
    <mergeCell ref="A1:Q1"/>
    <mergeCell ref="A2:Q2"/>
    <mergeCell ref="D3:J3"/>
    <mergeCell ref="K3:P3"/>
    <mergeCell ref="A3:A4"/>
    <mergeCell ref="B3:B4"/>
    <mergeCell ref="C3:C4"/>
    <mergeCell ref="Q3:Q4"/>
  </mergeCells>
  <pageMargins left="0.75" right="0.75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guyuan</cp:lastModifiedBy>
  <dcterms:created xsi:type="dcterms:W3CDTF">2021-05-25T09:02:00Z</dcterms:created>
  <dcterms:modified xsi:type="dcterms:W3CDTF">2021-07-01T11:18:59Z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