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汇总表" sheetId="3" r:id="rId1"/>
  </sheets>
  <definedNames>
    <definedName name="_xlnm._FilterDatabase" localSheetId="0" hidden="1">汇总表!$P$5:$P$12</definedName>
  </definedNames>
  <calcPr calcId="144525"/>
</workbook>
</file>

<file path=xl/sharedStrings.xml><?xml version="1.0" encoding="utf-8"?>
<sst xmlns="http://schemas.openxmlformats.org/spreadsheetml/2006/main" count="31" uniqueCount="31">
  <si>
    <t>泾源县2022年6月份农村最低生活保障及高龄津贴资金发放统计表</t>
  </si>
  <si>
    <t xml:space="preserve"> 泾源县民政局                     2022年5月20日                       单位:户/人/元</t>
  </si>
  <si>
    <t>乡镇</t>
  </si>
  <si>
    <t>户数</t>
  </si>
  <si>
    <t>人数</t>
  </si>
  <si>
    <t>农村低保</t>
  </si>
  <si>
    <t>农村高龄</t>
  </si>
  <si>
    <t>总计</t>
  </si>
  <si>
    <t>A类
人数</t>
  </si>
  <si>
    <t>发放
金额
(480元/人）</t>
  </si>
  <si>
    <t>B类
人数</t>
  </si>
  <si>
    <t>发放
金额
(380元/人）</t>
  </si>
  <si>
    <t xml:space="preserve">C类
人数
</t>
  </si>
  <si>
    <t>发放
金额
(310元/人）</t>
  </si>
  <si>
    <t>6月低保发放金额</t>
  </si>
  <si>
    <t>高龄
人数</t>
  </si>
  <si>
    <t>80周岁以上人数</t>
  </si>
  <si>
    <t>发放
金额
（270元/人）</t>
  </si>
  <si>
    <t>90周岁以上人数</t>
  </si>
  <si>
    <t>发放
金额
（500元/人）</t>
  </si>
  <si>
    <t>6月高龄发放金额</t>
  </si>
  <si>
    <t>香水镇</t>
  </si>
  <si>
    <t>泾河源镇</t>
  </si>
  <si>
    <t xml:space="preserve"> </t>
  </si>
  <si>
    <t>六盘山镇</t>
  </si>
  <si>
    <t>新民乡</t>
  </si>
  <si>
    <t>兴盛乡</t>
  </si>
  <si>
    <t>黄花乡</t>
  </si>
  <si>
    <t>大湾乡</t>
  </si>
  <si>
    <t>合计</t>
  </si>
  <si>
    <t xml:space="preserve"> 签发人:  拜艳丽               分管领导：何连明                 审核人：兰海伟           办理人: 丁晓丽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</si>
</sst>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8" fillId="26" borderId="20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A2" sqref="A2:Q2"/>
    </sheetView>
  </sheetViews>
  <sheetFormatPr defaultColWidth="9" defaultRowHeight="14.25"/>
  <cols>
    <col min="1" max="1" width="10.775" style="2" customWidth="1"/>
    <col min="2" max="2" width="6.125" style="2" customWidth="1"/>
    <col min="3" max="3" width="6" style="2" customWidth="1"/>
    <col min="4" max="4" width="6.325" style="2" customWidth="1"/>
    <col min="5" max="5" width="7.25" style="2" customWidth="1"/>
    <col min="6" max="6" width="6.58333333333333" style="2" customWidth="1"/>
    <col min="7" max="7" width="8.625" style="2" customWidth="1"/>
    <col min="8" max="8" width="6.875" style="2" customWidth="1"/>
    <col min="9" max="9" width="9.26666666666667" style="2" customWidth="1"/>
    <col min="10" max="10" width="10.5" style="2" customWidth="1"/>
    <col min="11" max="11" width="6.625" style="2" customWidth="1"/>
    <col min="12" max="12" width="6.375" style="2" customWidth="1"/>
    <col min="13" max="13" width="10.75" style="2" customWidth="1"/>
    <col min="14" max="14" width="6.59166666666667" style="2" customWidth="1"/>
    <col min="15" max="15" width="8.875" style="2" customWidth="1"/>
    <col min="16" max="16" width="9.125" style="2" customWidth="1"/>
    <col min="17" max="17" width="9.75" style="2" customWidth="1"/>
    <col min="18" max="18" width="15.875" style="2" customWidth="1"/>
    <col min="19" max="16384" width="9" style="2"/>
  </cols>
  <sheetData>
    <row r="1" s="1" customFormat="1" ht="37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2" customFormat="1" ht="24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2" customFormat="1" ht="31" customHeight="1" spans="1:17">
      <c r="A3" s="5" t="s">
        <v>2</v>
      </c>
      <c r="B3" s="6" t="s">
        <v>3</v>
      </c>
      <c r="C3" s="6" t="s">
        <v>4</v>
      </c>
      <c r="D3" s="7" t="s">
        <v>5</v>
      </c>
      <c r="E3" s="8"/>
      <c r="F3" s="8"/>
      <c r="G3" s="8"/>
      <c r="H3" s="8"/>
      <c r="I3" s="8"/>
      <c r="J3" s="17"/>
      <c r="K3" s="18" t="s">
        <v>6</v>
      </c>
      <c r="L3" s="18"/>
      <c r="M3" s="18"/>
      <c r="N3" s="18"/>
      <c r="O3" s="18"/>
      <c r="P3" s="19"/>
      <c r="Q3" s="6" t="s">
        <v>7</v>
      </c>
    </row>
    <row r="4" s="2" customFormat="1" ht="57" customHeight="1" spans="1:17">
      <c r="A4" s="5"/>
      <c r="B4" s="6"/>
      <c r="C4" s="9"/>
      <c r="D4" s="10" t="s">
        <v>8</v>
      </c>
      <c r="E4" s="11" t="s">
        <v>9</v>
      </c>
      <c r="F4" s="10" t="s">
        <v>10</v>
      </c>
      <c r="G4" s="10" t="s">
        <v>11</v>
      </c>
      <c r="H4" s="10" t="s">
        <v>12</v>
      </c>
      <c r="I4" s="20" t="s">
        <v>13</v>
      </c>
      <c r="J4" s="21" t="s">
        <v>14</v>
      </c>
      <c r="K4" s="21" t="s">
        <v>15</v>
      </c>
      <c r="L4" s="22" t="s">
        <v>16</v>
      </c>
      <c r="M4" s="10" t="s">
        <v>17</v>
      </c>
      <c r="N4" s="22" t="s">
        <v>18</v>
      </c>
      <c r="O4" s="20" t="s">
        <v>19</v>
      </c>
      <c r="P4" s="21" t="s">
        <v>20</v>
      </c>
      <c r="Q4" s="25"/>
    </row>
    <row r="5" s="2" customFormat="1" ht="37" customHeight="1" spans="1:17">
      <c r="A5" s="12" t="s">
        <v>21</v>
      </c>
      <c r="B5" s="5">
        <v>1920</v>
      </c>
      <c r="C5" s="5">
        <v>2651</v>
      </c>
      <c r="D5" s="13">
        <v>112</v>
      </c>
      <c r="E5" s="5">
        <f>D5*480</f>
        <v>53760</v>
      </c>
      <c r="F5" s="5">
        <v>450</v>
      </c>
      <c r="G5" s="5">
        <f>F5*380</f>
        <v>171000</v>
      </c>
      <c r="H5" s="5">
        <v>2089</v>
      </c>
      <c r="I5" s="5">
        <f>H5*310</f>
        <v>647590</v>
      </c>
      <c r="J5" s="5">
        <f>E5+G5+I5</f>
        <v>872350</v>
      </c>
      <c r="K5" s="13">
        <v>295</v>
      </c>
      <c r="L5" s="5">
        <v>276</v>
      </c>
      <c r="M5" s="5">
        <f>L5*270</f>
        <v>74520</v>
      </c>
      <c r="N5" s="5">
        <v>19</v>
      </c>
      <c r="O5" s="5">
        <f>N5*500</f>
        <v>9500</v>
      </c>
      <c r="P5" s="13">
        <f>M5+O5</f>
        <v>84020</v>
      </c>
      <c r="Q5" s="5">
        <f>J5+P5</f>
        <v>956370</v>
      </c>
    </row>
    <row r="6" s="2" customFormat="1" ht="37" customHeight="1" spans="1:23">
      <c r="A6" s="12" t="s">
        <v>22</v>
      </c>
      <c r="B6" s="5">
        <v>1797</v>
      </c>
      <c r="C6" s="5">
        <v>2437</v>
      </c>
      <c r="D6" s="5">
        <v>82</v>
      </c>
      <c r="E6" s="5">
        <f t="shared" ref="E6:E11" si="0">D6*480</f>
        <v>39360</v>
      </c>
      <c r="F6" s="5">
        <v>359</v>
      </c>
      <c r="G6" s="5">
        <f t="shared" ref="G6:G11" si="1">F6*380</f>
        <v>136420</v>
      </c>
      <c r="H6" s="5">
        <v>1996</v>
      </c>
      <c r="I6" s="5">
        <f t="shared" ref="I6:I11" si="2">H6*310</f>
        <v>618760</v>
      </c>
      <c r="J6" s="5">
        <f t="shared" ref="J6:J11" si="3">E6+G6+I6</f>
        <v>794540</v>
      </c>
      <c r="K6" s="13">
        <v>225</v>
      </c>
      <c r="L6" s="5">
        <v>213</v>
      </c>
      <c r="M6" s="5">
        <f t="shared" ref="M6:M11" si="4">L6*270</f>
        <v>57510</v>
      </c>
      <c r="N6" s="5">
        <v>12</v>
      </c>
      <c r="O6" s="5">
        <f t="shared" ref="O6:O11" si="5">N6*500</f>
        <v>6000</v>
      </c>
      <c r="P6" s="13">
        <f t="shared" ref="P6:P11" si="6">M6+O6</f>
        <v>63510</v>
      </c>
      <c r="Q6" s="5">
        <f t="shared" ref="Q6:Q11" si="7">J6+P6</f>
        <v>858050</v>
      </c>
      <c r="W6" s="2" t="s">
        <v>23</v>
      </c>
    </row>
    <row r="7" s="2" customFormat="1" ht="37" customHeight="1" spans="1:17">
      <c r="A7" s="12" t="s">
        <v>24</v>
      </c>
      <c r="B7" s="5">
        <v>1099</v>
      </c>
      <c r="C7" s="5">
        <v>1447</v>
      </c>
      <c r="D7" s="5">
        <v>97</v>
      </c>
      <c r="E7" s="5">
        <f t="shared" si="0"/>
        <v>46560</v>
      </c>
      <c r="F7" s="5">
        <v>307</v>
      </c>
      <c r="G7" s="5">
        <f t="shared" si="1"/>
        <v>116660</v>
      </c>
      <c r="H7" s="5">
        <v>1043</v>
      </c>
      <c r="I7" s="5">
        <f t="shared" si="2"/>
        <v>323330</v>
      </c>
      <c r="J7" s="5">
        <f t="shared" si="3"/>
        <v>486550</v>
      </c>
      <c r="K7" s="13">
        <v>206</v>
      </c>
      <c r="L7" s="5">
        <v>196</v>
      </c>
      <c r="M7" s="5">
        <f t="shared" si="4"/>
        <v>52920</v>
      </c>
      <c r="N7" s="5">
        <v>10</v>
      </c>
      <c r="O7" s="5">
        <f t="shared" si="5"/>
        <v>5000</v>
      </c>
      <c r="P7" s="13">
        <f t="shared" si="6"/>
        <v>57920</v>
      </c>
      <c r="Q7" s="5">
        <f t="shared" si="7"/>
        <v>544470</v>
      </c>
    </row>
    <row r="8" s="2" customFormat="1" ht="37" customHeight="1" spans="1:17">
      <c r="A8" s="12" t="s">
        <v>25</v>
      </c>
      <c r="B8" s="5">
        <v>1590</v>
      </c>
      <c r="C8" s="5">
        <v>2029</v>
      </c>
      <c r="D8" s="5">
        <v>153</v>
      </c>
      <c r="E8" s="5">
        <f t="shared" si="0"/>
        <v>73440</v>
      </c>
      <c r="F8" s="5">
        <v>403</v>
      </c>
      <c r="G8" s="5">
        <f t="shared" si="1"/>
        <v>153140</v>
      </c>
      <c r="H8" s="5">
        <v>1473</v>
      </c>
      <c r="I8" s="5">
        <f t="shared" si="2"/>
        <v>456630</v>
      </c>
      <c r="J8" s="5">
        <f t="shared" si="3"/>
        <v>683210</v>
      </c>
      <c r="K8" s="13">
        <v>174</v>
      </c>
      <c r="L8" s="5">
        <v>164</v>
      </c>
      <c r="M8" s="5">
        <f t="shared" si="4"/>
        <v>44280</v>
      </c>
      <c r="N8" s="5">
        <v>10</v>
      </c>
      <c r="O8" s="5">
        <f t="shared" si="5"/>
        <v>5000</v>
      </c>
      <c r="P8" s="13">
        <f t="shared" si="6"/>
        <v>49280</v>
      </c>
      <c r="Q8" s="5">
        <f t="shared" si="7"/>
        <v>732490</v>
      </c>
    </row>
    <row r="9" s="2" customFormat="1" ht="37" customHeight="1" spans="1:17">
      <c r="A9" s="12" t="s">
        <v>26</v>
      </c>
      <c r="B9" s="5">
        <v>801</v>
      </c>
      <c r="C9" s="5">
        <v>1100</v>
      </c>
      <c r="D9" s="5">
        <v>52</v>
      </c>
      <c r="E9" s="5">
        <f t="shared" si="0"/>
        <v>24960</v>
      </c>
      <c r="F9" s="5">
        <v>137</v>
      </c>
      <c r="G9" s="5">
        <f t="shared" si="1"/>
        <v>52060</v>
      </c>
      <c r="H9" s="5">
        <v>911</v>
      </c>
      <c r="I9" s="5">
        <f t="shared" si="2"/>
        <v>282410</v>
      </c>
      <c r="J9" s="5">
        <f t="shared" si="3"/>
        <v>359430</v>
      </c>
      <c r="K9" s="13">
        <v>149</v>
      </c>
      <c r="L9" s="5">
        <v>145</v>
      </c>
      <c r="M9" s="5">
        <f t="shared" si="4"/>
        <v>39150</v>
      </c>
      <c r="N9" s="5">
        <v>4</v>
      </c>
      <c r="O9" s="5">
        <f t="shared" si="5"/>
        <v>2000</v>
      </c>
      <c r="P9" s="13">
        <f t="shared" si="6"/>
        <v>41150</v>
      </c>
      <c r="Q9" s="5">
        <f t="shared" si="7"/>
        <v>400580</v>
      </c>
    </row>
    <row r="10" s="2" customFormat="1" ht="37" customHeight="1" spans="1:17">
      <c r="A10" s="12" t="s">
        <v>27</v>
      </c>
      <c r="B10" s="5">
        <v>1026</v>
      </c>
      <c r="C10" s="5">
        <v>1464</v>
      </c>
      <c r="D10" s="5">
        <v>104</v>
      </c>
      <c r="E10" s="5">
        <f t="shared" si="0"/>
        <v>49920</v>
      </c>
      <c r="F10" s="5">
        <v>304</v>
      </c>
      <c r="G10" s="5">
        <f t="shared" si="1"/>
        <v>115520</v>
      </c>
      <c r="H10" s="5">
        <v>1056</v>
      </c>
      <c r="I10" s="5">
        <f t="shared" si="2"/>
        <v>327360</v>
      </c>
      <c r="J10" s="5">
        <f t="shared" si="3"/>
        <v>492800</v>
      </c>
      <c r="K10" s="13">
        <v>162</v>
      </c>
      <c r="L10" s="5">
        <v>154</v>
      </c>
      <c r="M10" s="5">
        <f t="shared" si="4"/>
        <v>41580</v>
      </c>
      <c r="N10" s="5">
        <v>8</v>
      </c>
      <c r="O10" s="5">
        <f t="shared" si="5"/>
        <v>4000</v>
      </c>
      <c r="P10" s="13">
        <f t="shared" si="6"/>
        <v>45580</v>
      </c>
      <c r="Q10" s="5">
        <f t="shared" si="7"/>
        <v>538380</v>
      </c>
    </row>
    <row r="11" s="2" customFormat="1" ht="37" customHeight="1" spans="1:17">
      <c r="A11" s="14" t="s">
        <v>28</v>
      </c>
      <c r="B11" s="15">
        <v>678</v>
      </c>
      <c r="C11" s="15">
        <v>834</v>
      </c>
      <c r="D11" s="15">
        <v>86</v>
      </c>
      <c r="E11" s="5">
        <f t="shared" si="0"/>
        <v>41280</v>
      </c>
      <c r="F11" s="15">
        <v>173</v>
      </c>
      <c r="G11" s="5">
        <f t="shared" si="1"/>
        <v>65740</v>
      </c>
      <c r="H11" s="15">
        <v>575</v>
      </c>
      <c r="I11" s="5">
        <f t="shared" si="2"/>
        <v>178250</v>
      </c>
      <c r="J11" s="5">
        <f t="shared" si="3"/>
        <v>285270</v>
      </c>
      <c r="K11" s="23">
        <v>161</v>
      </c>
      <c r="L11" s="15">
        <v>154</v>
      </c>
      <c r="M11" s="5">
        <f t="shared" si="4"/>
        <v>41580</v>
      </c>
      <c r="N11" s="15">
        <v>7</v>
      </c>
      <c r="O11" s="5">
        <f t="shared" si="5"/>
        <v>3500</v>
      </c>
      <c r="P11" s="13">
        <f t="shared" si="6"/>
        <v>45080</v>
      </c>
      <c r="Q11" s="5">
        <f t="shared" si="7"/>
        <v>330350</v>
      </c>
    </row>
    <row r="12" s="2" customFormat="1" ht="37" customHeight="1" spans="1:17">
      <c r="A12" s="5" t="s">
        <v>29</v>
      </c>
      <c r="B12" s="5">
        <f t="shared" ref="B12:Q12" si="8">SUM(B5:B11)</f>
        <v>8911</v>
      </c>
      <c r="C12" s="5">
        <f t="shared" si="8"/>
        <v>11962</v>
      </c>
      <c r="D12" s="5">
        <f t="shared" si="8"/>
        <v>686</v>
      </c>
      <c r="E12" s="5">
        <f t="shared" si="8"/>
        <v>329280</v>
      </c>
      <c r="F12" s="5">
        <f t="shared" si="8"/>
        <v>2133</v>
      </c>
      <c r="G12" s="5">
        <f t="shared" si="8"/>
        <v>810540</v>
      </c>
      <c r="H12" s="5">
        <f t="shared" si="8"/>
        <v>9143</v>
      </c>
      <c r="I12" s="5">
        <f t="shared" si="8"/>
        <v>2834330</v>
      </c>
      <c r="J12" s="5">
        <f t="shared" si="8"/>
        <v>3974150</v>
      </c>
      <c r="K12" s="5">
        <f t="shared" si="8"/>
        <v>1372</v>
      </c>
      <c r="L12" s="5">
        <f t="shared" si="8"/>
        <v>1302</v>
      </c>
      <c r="M12" s="5">
        <f t="shared" si="8"/>
        <v>351540</v>
      </c>
      <c r="N12" s="5">
        <f t="shared" si="8"/>
        <v>70</v>
      </c>
      <c r="O12" s="5">
        <f t="shared" si="8"/>
        <v>35000</v>
      </c>
      <c r="P12" s="5">
        <f t="shared" si="8"/>
        <v>386540</v>
      </c>
      <c r="Q12" s="5">
        <f t="shared" si="8"/>
        <v>4360690</v>
      </c>
    </row>
    <row r="13" s="2" customFormat="1" ht="38" customHeight="1" spans="1:17">
      <c r="A13" s="16" t="s">
        <v>30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24"/>
      <c r="N13" s="16"/>
      <c r="O13" s="24"/>
      <c r="P13" s="24"/>
      <c r="Q13" s="24"/>
    </row>
  </sheetData>
  <mergeCells count="8">
    <mergeCell ref="A1:Q1"/>
    <mergeCell ref="A2:Q2"/>
    <mergeCell ref="D3:J3"/>
    <mergeCell ref="K3:P3"/>
    <mergeCell ref="A3:A4"/>
    <mergeCell ref="B3:B4"/>
    <mergeCell ref="C3:C4"/>
    <mergeCell ref="Q3:Q4"/>
  </mergeCells>
  <pageMargins left="0.590277777777778" right="0.432638888888889" top="0.55" bottom="0.511805555555556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霸道小萝莉</cp:lastModifiedBy>
  <dcterms:created xsi:type="dcterms:W3CDTF">2022-05-20T09:16:00Z</dcterms:created>
  <dcterms:modified xsi:type="dcterms:W3CDTF">2022-06-21T09:47:17Z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53CC2986974344E1B6E3FAD622B1CFAE</vt:lpwstr>
  </property>
</Properties>
</file>