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'1'!$3:$5</definedName>
  </definedNames>
  <calcPr fullCalcOnLoad="1"/>
</workbook>
</file>

<file path=xl/sharedStrings.xml><?xml version="1.0" encoding="utf-8"?>
<sst xmlns="http://schemas.openxmlformats.org/spreadsheetml/2006/main" count="640" uniqueCount="392">
  <si>
    <t>泾源县2024年巩固拓展脱贫攻坚成果同乡村振兴有效衔接项目清单</t>
  </si>
  <si>
    <t>序号</t>
  </si>
  <si>
    <t>一级项目类型
（必填）</t>
  </si>
  <si>
    <t>二级项目类型
（必填）</t>
  </si>
  <si>
    <t>项目名称（该项目若使用了以工代赈、少数民族发展、欠发达国有农场巩固提升、欠发达国有农林场巩固提升任务资金需在项目名称旁边括弧标注）</t>
  </si>
  <si>
    <t>建设性质（新建、续建、改扩建）</t>
  </si>
  <si>
    <t>建设内容
（项目如果使用了中央衔接、自治区衔接、地方债、闽宁资金必须按资金类型拆开描述具体资金其建设内容）除中央自治区衔接、地方债、闽宁资金外，都属于其他资金</t>
  </si>
  <si>
    <t>补助标准</t>
  </si>
  <si>
    <t>项目实施
地点</t>
  </si>
  <si>
    <t>进度计划安排</t>
  </si>
  <si>
    <t>实施单位</t>
  </si>
  <si>
    <t>资金投入和来源（万元）</t>
  </si>
  <si>
    <t>受益对象（村、户/人）</t>
  </si>
  <si>
    <t>联农带农机制</t>
  </si>
  <si>
    <t>绩效
目标</t>
  </si>
  <si>
    <t>备注</t>
  </si>
  <si>
    <t>小计</t>
  </si>
  <si>
    <t>衔接资金及地方债资金合计</t>
  </si>
  <si>
    <t>财政衔接补助资金</t>
  </si>
  <si>
    <t>地方债资金</t>
  </si>
  <si>
    <t>闽宁资金</t>
  </si>
  <si>
    <t>其他资金</t>
  </si>
  <si>
    <t>中央</t>
  </si>
  <si>
    <t>省级</t>
  </si>
  <si>
    <t>合计</t>
  </si>
  <si>
    <t>一、</t>
  </si>
  <si>
    <t>产业发展</t>
  </si>
  <si>
    <t>（一）</t>
  </si>
  <si>
    <t>生产项目</t>
  </si>
  <si>
    <t>肉牛产业</t>
  </si>
  <si>
    <t>泾源县2024年优质高产高效玉米种植项目</t>
  </si>
  <si>
    <t>新建</t>
  </si>
  <si>
    <t>在全县96个行政村共推广种植优质高产高效玉米11万亩（其中：脱贫户7万亩），政府统一采购地膜发放农户，种植户每亩补助全膜12公斤或者半膜10公斤。全膜每亩投入137.4元，农户自筹20元，政府补助117.4元；半膜每亩投入114.5元，农户自筹17元，政府补助97.5元。</t>
  </si>
  <si>
    <t>全县7个乡镇96个行政村</t>
  </si>
  <si>
    <t>2024年1月-12月</t>
  </si>
  <si>
    <t>农业农村局</t>
  </si>
  <si>
    <t>全县7个乡镇96个行政村，脱贫户6360户27020人，监测户647户2530人。</t>
  </si>
  <si>
    <t>通过项目实施，全县脱贫人口及监测对象种植优质高产高效玉米7万亩，大力发展肉牛养殖业，助力脱贫人口稳定增收，群众满意度达95%以上。</t>
  </si>
  <si>
    <t>基础母牛饲草料补贴项目</t>
  </si>
  <si>
    <t>重点对脱贫户和监测对象养殖的基础母牛进行饲草料补贴，每头补贴500元，全县共补贴30000头。</t>
  </si>
  <si>
    <t>500元/头</t>
  </si>
  <si>
    <t>通过持续配套相关草畜产业优惠政策，以肉牛养殖为主的草畜产业主导地位更加明显，畜牧业综合生产力显著增强，脱贫户养殖效益稳步提高。受益人口满意度达到96%。</t>
  </si>
  <si>
    <t>“见犊补母”补贴项目</t>
  </si>
  <si>
    <t>重点对脱贫户和监测对象养殖的安格斯、西门塔儿当年繁育犊牛每头补贴1000元。其中存栏在10头以下，补贴不超过5头，存栏在20-50头，补贴不超过10头，存栏在50头以上，补贴不超过20头，计划补贴25000头。</t>
  </si>
  <si>
    <t>1000元/头</t>
  </si>
  <si>
    <t>投入2500万元，全县7个乡镇完成“见犊补母”25000头，每头牛补贴1000元。受益养殖农户户均增收1000元以上，良种化率达到2%，受益人满意度达到98%。扶持脱贫户加大母牛保栏，加大肉牛繁育力度，助推我县草畜产业发展，切实助力脱贫攻坚。</t>
  </si>
  <si>
    <t>青贮玉米补贴项目</t>
  </si>
  <si>
    <t>对脱贫户及监测对象加工全株青贮玉米每吨补贴不超过50元，计划补贴10万吨。</t>
  </si>
  <si>
    <t>脱贫人口及监测对象加工制作青贮，全株玉米青贮优质率达到95%以上。</t>
  </si>
  <si>
    <t>进口安格斯冻精采购项目</t>
  </si>
  <si>
    <t>采购进口冻精20000支，每支80元。用于全县脱贫人口和监测对象饲养的安格斯母牛纯种繁育。</t>
  </si>
  <si>
    <t>80元/支</t>
  </si>
  <si>
    <t>通过项目实施，受益群众满意度达95%以上。</t>
  </si>
  <si>
    <t>肉牛良种补贴（液氮采购）项目</t>
  </si>
  <si>
    <t>购置液氮30000立升、每立升10元，用于全县脱贫人口和监测对象饲养的安格斯母牛纯种繁育。</t>
  </si>
  <si>
    <t>10元/立升</t>
  </si>
  <si>
    <t>通过项目实施，用于肉牛良改及贮存肉牛改良冻精，保持冻精的精子活力，从而提高肉牛良种率，受益群众满意度达95%以上。</t>
  </si>
  <si>
    <t>重大疫病防控奖补</t>
  </si>
  <si>
    <t>用于重大动物疫病防控所需疫苗免费提供、“先打后补”补贴、散养户防疫所需消毒药免费提供、县内存栏的牛、羊免费进行布病检测及疫病防控宣传等方面。</t>
  </si>
  <si>
    <t>通过项目实施，进一步加强我县畜禽疫病防控能力，提高疫病防控意识，加强人畜共患病源头防控，强化口蹄疫、炭疽、禽流感、新城疫等重大动物疫病免疫，确保强制免疫率达到100%，免疫抗体合格率达到70%以上。</t>
  </si>
  <si>
    <t>出户入园示范场评级激励奖补</t>
  </si>
  <si>
    <t>对已建成的肉牛养殖“出户入园”示范场进行等级评定，入园率在90%以上、带动农户40户以上且配备堆粪场、集污池、雨污分流等基础设施的考核为一等，给予10万元奖补；入园率在85%以上、带动农户30户以上且配备堆粪场、集污池、雨污分流等基础设施的考核为二等，给予6万元奖补；入园率在80%以上、带动农户20户以上且配备堆粪场、集污池、雨污分流等基础设施的考核为三等，给予4万元奖补。提升肉牛“出户入园”规范化运行。</t>
  </si>
  <si>
    <t>进一步提升“出户入园”规范化运行，提高园区入园率，将入园农户吸纳为社员，建立“龙头企业+合作社+园区+社员”经营模式，由合作社或养殖公司与入园农户签订合同，以牛或其它相关生产资料作价入股，实行企业化管理运行模式，年底按照企业盈利，以入股份额进行分红。</t>
  </si>
  <si>
    <t>通过项目实施，加大我县已建成“出户入园”规范运行程度，提高园区入园率，推动绿色养殖发展步伐。</t>
  </si>
  <si>
    <t>河北村智慧牧场建设项目</t>
  </si>
  <si>
    <t>在河北村肉牛养殖场利用物联网手段建设集上游养殖、中游服务、下游销售的智慧化肉牛养殖管理系统1套。</t>
  </si>
  <si>
    <t>河北村</t>
  </si>
  <si>
    <t>2024年3月-12月</t>
  </si>
  <si>
    <t>泾河源镇</t>
  </si>
  <si>
    <t>河北村脱贫户65户302人，监测户5户24人。</t>
  </si>
  <si>
    <t>该项目可进一步配套完善养殖园区养殖服务功能和养殖条件，能够更好吸引群众参与集中养殖，带动群众增收。村集体通过扩大肉牛养殖规模获得持续稳定的收益，分享到养殖、粪污处理等多环节带来的收益。运营后的牛场以租赁等方式发展壮大村集体经济，让养殖户获得集体经济分红收益，“务工收入+股份分红”多渠道增加农民收入。</t>
  </si>
  <si>
    <t>通过项目实施，进一步配套完善养殖园区养殖服务功能和养殖条件，发展肉牛产业，带动群众增收，受益人口满意度达95%以上。</t>
  </si>
  <si>
    <t>泾源县2024年巨菌草试验示范项目</t>
  </si>
  <si>
    <t>由福建农林科技大学在香水镇、新民乡开展巨菌草试验示范研究种植面积50亩。</t>
  </si>
  <si>
    <t>香水镇
新民乡</t>
  </si>
  <si>
    <t>通过试验、示范种植巨菌草项目，建立“科研机构+推广机构+农户”联农带农新机制，优化草畜结构，助力发展肉牛产业，增加群众收入。</t>
  </si>
  <si>
    <t>试验示范研究种植巨菌草面积50亩，优化草畜结构，助力发展肉牛产业，增加群众收入，受益群众满意度达到95%以上。</t>
  </si>
  <si>
    <t>外购牛补贴</t>
  </si>
  <si>
    <t>由各7个乡镇牵头组织，通过“统一引进、统一投放”的方式引进12月龄以上以安格斯和西门塔尔为主的育肥牛、基础母牛重点向脱贫户及监测对象养殖户进行投放，养殖场（户）需在收到引进牛后，及时向所在乡（镇）畜牧站进行报备并育肥3个月以上，经验收合格，每头给予500元补贴。（以引进检疫票、耳标号及报备时间为验收依据）</t>
  </si>
  <si>
    <t>通过项目实施，进一步完善我县肉牛规模化养殖模式，不断加大我县肉牛饲养量，实现肉牛扩量增质。</t>
  </si>
  <si>
    <t>中蜂产业</t>
  </si>
  <si>
    <t>中蜂养殖</t>
  </si>
  <si>
    <t>以奖代补扶持脱贫户及监测对象适度规模养殖中蜂。蜂群养殖规模达到10-20箱的每箱以奖代补50元，蜂群养殖规模达到21-50箱的每箱以奖代补80元，蜂群养殖达到51-100箱的每箱以奖代补100元，养殖规模达到100箱以上的每箱以奖代补150元，最高补助2万元。通过政策扶持，脱贫养蜂户蜂群养殖规模总量达到1万箱以上。</t>
  </si>
  <si>
    <t>通过项目实施，一是脱贫户中蜂养殖数量达到1万箱以上，脱贫群众中蜂养殖年产值达到500万元以上，进一步巩固拓展脱贫攻坚成果，助力乡村振兴。二是项目受益人口满意度达95%以上。</t>
  </si>
  <si>
    <t>中蜂产业“以奖代补”项目</t>
  </si>
  <si>
    <t>1.投入105万元在北营、红旗、兴明、太阳、沙塬、和尚铺、牛营、龙潭、先锋等村扶持新建10个标准化蜂场；对历年建设的标准化蜂场进行改造提升并开展等级评定，根据评定结果进行以奖代补；定制蜂箱保温套2000套。2.投入100万元以奖代补鼓励支持企业订单收购养蜂户蜂蜜进行进行精深加工，形成品牌产品提高“泾源蜂蜜”附加值；鼓励经营主体开展线上线下多渠道销售模式，提高泾源蜂蜜市场占有率。</t>
  </si>
  <si>
    <t>北营村、红旗村、兴明村、太阳村、沙塬村、和尚铺村、牛营村、龙潭村、先锋村等</t>
  </si>
  <si>
    <t>北营村脱贫户68户303人，监测户10户43人。红旗村115户546人，监测户23户108人。兴明村56户249人，监测户5户24人。太阳村脱贫户69户282人，7户29人。沙塬村脱贫户63户258人，监测户3户9人。和尚铺村脱贫户63户237人，监测户5户17人。牛营村脱贫户63户171人，监测户11户32人。龙潭村88户414人，监测户8户29人。先锋村脱贫户36户166，监测户10户39人。</t>
  </si>
  <si>
    <t>通过项目实施，提高养蜂户产业发展积极性，引领群众提扩中蜂养殖规模，优化提升中蜂产业结构，推进产业转型升级，逐步形成“企业＋基地＋农户”的联农带农机制，提升中蜂产业发展效益。</t>
  </si>
  <si>
    <t>通过项目实施，提高养蜂户产业发展积极性，引领群众提扩中蜂养殖规模，实现养蜂户受益率达到95%以上，受益人口满意度达95%以上。</t>
  </si>
  <si>
    <t>冷凉果蔬产业</t>
  </si>
  <si>
    <t>泾源县2024年冷凉果蔬产业项目</t>
  </si>
  <si>
    <t>2024年计划建设露天蔬菜基地2个、面积1500亩；探索发展六盘山优质特色萝卜种植基地3个，面积500亩；年繁育优质蔬菜种苗600万株以上。</t>
  </si>
  <si>
    <t>2024年1月-11月</t>
  </si>
  <si>
    <t>全县7个乡镇96个行政村，脱贫户1000户4520人，监测户100户310人。</t>
  </si>
  <si>
    <t>构建“经营主体+基地+农户”发展新机制新模式。由经营主体牵头，统一生产和产品销售。引导合经营主体及种植户与超市、直销店和流通主体建立长期稳定的产销“联农带农”机制，建立“利益均沾、收益共享”的“联农带户”新机制，通过产业土地流转得租金、园区务工得薪金等多种形式，广泛联农增收致富。示范带动农户进基地参与瓜菜种植与管理，增加农民人均可支配收入，解决农村剩余劳动力就近就地就业。</t>
  </si>
  <si>
    <t>通过项目实施，发展冷凉果蔬产业，增加脱贫户及监测对象收入，受益群众满意度达95%以上。</t>
  </si>
  <si>
    <t>泾源水果玉米种植项目</t>
  </si>
  <si>
    <t>在全县区域内集成推广水果玉米套种马铃薯、水果玉米套种甘蓝等技术模式种植水果玉米3000亩，为种植户提供种子和种植技术指导。</t>
  </si>
  <si>
    <t>采取企业牵头，提供优质品种，农户参与种植，企业负责技术指导和产品回收，增加农户收入。</t>
  </si>
  <si>
    <t>种植水果玉米3000亩，带动全县农户增加户均收入，受益群众满意度达95%上。</t>
  </si>
  <si>
    <t>菌菇产业重点村及农旅融合</t>
  </si>
  <si>
    <t>泾源县菌菇产业发展项目</t>
  </si>
  <si>
    <t>在全县7个乡镇鼓励农户利用闲置牛棚、大棚、林下等种植香菇、木耳、平菇、羊肚菌1000万棒，其中：设施栽培500万棒、林下栽培500万棒；建设菌菇设施栽培基地10处、培育林下菌菇种植基地11个。</t>
  </si>
  <si>
    <t>补助标准参照2024年菌菇产业实施方案</t>
  </si>
  <si>
    <t>科学技术局（科技服务中心）</t>
  </si>
  <si>
    <t>发展菌菇种植农户300户，户均增收800元以上，群众满意度95%以上。引导企业、合作社、村集体、农户四方合作，实行订单种植、保底价收购，形成“企业/合作社+农户”的模式，带动群众承包土地入股分红，“党支部+村集体”的模式，带动村集体持股分红，“企业/合作社+种植户”的模式，带动就业增收等。并为农户提供技能培训、技术指导、托养托管和保底价收购。</t>
  </si>
  <si>
    <t>六盘山镇菌菇大棚建设项目（农旅融合）</t>
  </si>
  <si>
    <r>
      <t>在李庄村和什字村新建菌菇大棚24栋，配套菌架、灌溉、排水及其附属设施；新建冷藏室100</t>
    </r>
    <r>
      <rPr>
        <sz val="12"/>
        <rFont val="宋体"/>
        <family val="0"/>
      </rPr>
      <t>㎡</t>
    </r>
    <r>
      <rPr>
        <sz val="12"/>
        <rFont val="仿宋_GB2312"/>
        <family val="0"/>
      </rPr>
      <t>，购置菌菇棒等。</t>
    </r>
  </si>
  <si>
    <t>李庄村、什字村</t>
  </si>
  <si>
    <t>六盘山镇</t>
  </si>
  <si>
    <t>李庄村脱贫户78户282人，监测对象3户12人。什字村脱贫户90户329人，监测户6户20人。</t>
  </si>
  <si>
    <t>通过大棚就业，带动脱贫户150人以上稳定增收。</t>
  </si>
  <si>
    <t>牛营村菌菇种植项目</t>
  </si>
  <si>
    <t>在牛营村建设菌菇种植大棚2000平方米并配套喷淋设备等，对原小学教室进行防潮处理，改装通风口，在教室前空地搭建菌菇架60个，并配备遮阳网和喷淋系统等，在小学新建烘干室50平方米并配套烘干处理设备等。</t>
  </si>
  <si>
    <t>牛营村</t>
  </si>
  <si>
    <t>大湾乡</t>
  </si>
  <si>
    <t>牛营村脱贫户63户171人，监测户11户32人。</t>
  </si>
  <si>
    <t>按照“村集体+致富带头人+脱贫户”的联农带农机制，发展菌菇产业，增加群众收入。</t>
  </si>
  <si>
    <t>通过项目的实施，壮大牛营村菌菇产业发展，增加村集体收入，带动群众务工就业，提高群众收入，受益群众满意度达95%上。</t>
  </si>
  <si>
    <t>黄花乡2024年菌菇产业融合以工代赈项目（以工代赈资金）</t>
  </si>
  <si>
    <t>在胜利村、平凉庄村、向阳村、沙塘村搭建双面拱棚菌菇棚30栋18000平方米，蓄水池200立方米，引水管道800米，滴灌带5000米，检查井31个，生产道路铺装2500平米，排水渠3000米，加工车间1200平米，烘干房100平米。</t>
  </si>
  <si>
    <t>胜利村、平凉庄村、向阳村、沙塘村</t>
  </si>
  <si>
    <t>黄花乡</t>
  </si>
  <si>
    <t>胜利村脱贫户46户196人，监测户3户9人。平凉庄村脱贫户54户252人，监测户3户16人。向阳村脱贫户46户238人，监测户4户24人。沙塘村脱贫户44户211人，监测户7户37人。</t>
  </si>
  <si>
    <t>该项目建设过程中可带动40名群众务工收入150万元，带动30户群众参与菌菇种植，带动村集体年收入20万元。</t>
  </si>
  <si>
    <t>进一步促进菌菇种植产业提质增效，农民增收致富，受益群众满意度达95%上。</t>
  </si>
  <si>
    <t>以工代赈资金390万元</t>
  </si>
  <si>
    <t>泾源县香水镇卡子村产业提质扩量工程项目（农旅融合）</t>
  </si>
  <si>
    <t>卡子村建设阳光温棚26座，新建储藏冷库、分拣室400平方米，配套生产道路、水电、遮阳调温等设施；搭建香菇种植架3200米，种植香菇、平菇、羊肚菌等菌菇40万棒以上。</t>
  </si>
  <si>
    <t>卡子村</t>
  </si>
  <si>
    <t>香水镇</t>
  </si>
  <si>
    <t>卡子村脱贫户82户344人，监测户16户68人。</t>
  </si>
  <si>
    <t>1、吸纳本村群众30人就近务工，人均增收4000元；2、村集体进行经营，收益用于本村群众分红和公益事业；3、培育本村菌菇蔬菜种植人才，引导群众投入菌菇种植，增加收入。</t>
  </si>
  <si>
    <t>通过项目的实施，培育壮大卡子村菌菇和冷凉蔬菜产业，扩宽群众增收渠道，壮大村集体经济，增加农民收入。</t>
  </si>
  <si>
    <t>香水镇沙南村林下菌菇基地发展项目（林旅融合）</t>
  </si>
  <si>
    <t>建设菌菇种植、体验采摘、生态露营的林文旅融合基地100亩。购置棚膜、防草布、遮阳网2吨，搭建购置布设喷淋管网2.5千米，修建大棚5栋2500平方米；购置帐篷等设备10台套；修建围栏、生产便道等配套设施，种植各类菌菇40万棒。</t>
  </si>
  <si>
    <t>沙南村</t>
  </si>
  <si>
    <t>沙南村脱贫户68户258人，监测户10户47人。</t>
  </si>
  <si>
    <t>通过项目的实施，培育壮大卡子村菌菇产业，扩宽群众增收渠道，壮大村集体经济，增加农民收入。</t>
  </si>
  <si>
    <t>泾源县兴盛乡兴明村产业示范园建设项目（农旅融合）</t>
  </si>
  <si>
    <t>种植菌菇20万棒，维修排水渠1000米，棚内轻钢菌菇架4200平方米，棚内生产道路2000平方米，产业园生产道路2000平方米，产业园木质菌菇架2000平方米，产业园给水1500米。</t>
  </si>
  <si>
    <t>兴明村</t>
  </si>
  <si>
    <t>兴盛乡</t>
  </si>
  <si>
    <t>兴明村脱贫户59户249人，监测户5户24人。</t>
  </si>
  <si>
    <t>通过实施该项目，群众通过土地流转、务工、分红等获得经济收入，辐射带动脱贫户、监测户务工就业，增加群众收入。</t>
  </si>
  <si>
    <t>泾河源镇冶家村菌菇产业园建设项目（农旅融合）</t>
  </si>
  <si>
    <t>新建连栋菌菇棚30座，每座600平米，配套菌菇种植架、遮阳网、水电等，新建道路600平米、排水渠200米及其他附属设施。</t>
  </si>
  <si>
    <t>冶家村</t>
  </si>
  <si>
    <t>冶家村脱贫户85户417人，监测户6户28人。</t>
  </si>
  <si>
    <t>通过项目实施，扶持发展菌菇种植业，增加收入。</t>
  </si>
  <si>
    <t>河北村特色产业发展建设项目</t>
  </si>
  <si>
    <r>
      <t>在河北村新建种植菌菇拱钢结构简易拱棚42座，每栋200</t>
    </r>
    <r>
      <rPr>
        <sz val="12"/>
        <rFont val="宋体"/>
        <family val="0"/>
      </rPr>
      <t>㎡</t>
    </r>
    <r>
      <rPr>
        <sz val="12"/>
        <rFont val="仿宋_GB2312"/>
        <family val="0"/>
      </rPr>
      <t>，共8400</t>
    </r>
    <r>
      <rPr>
        <sz val="12"/>
        <rFont val="宋体"/>
        <family val="0"/>
      </rPr>
      <t>㎡</t>
    </r>
    <r>
      <rPr>
        <sz val="12"/>
        <rFont val="仿宋_GB2312"/>
        <family val="0"/>
      </rPr>
      <t>，用于种植菌菇，并配套喷淋及注水设施。</t>
    </r>
  </si>
  <si>
    <t>通过项目的实施，壮大河北村菌菇产业发展，提高群众收入，受益群众满意度达95%上。</t>
  </si>
  <si>
    <t>新民乡张台村菌菇大棚建设项目（农旅融合）</t>
  </si>
  <si>
    <t>搭建菌菇棚30栋、菌菇架500个，购置遮阳网、棚膜、防草布等生产物品，配套喷灌系统等设备。</t>
  </si>
  <si>
    <t>张台村</t>
  </si>
  <si>
    <t>新民乡</t>
  </si>
  <si>
    <t>张台村脱贫户86户391人，监测户8户27人。</t>
  </si>
  <si>
    <t>通过政府引导，群众参与发展设施农业，预计带动3人实现就近务工就业，带动15户发展菌菇产业。</t>
  </si>
  <si>
    <t>通过政府引导、村集体经营、农户参与，村集体＋农户的发展模式，提高农户参与菌菇产业种植积极性，提升菌菇产业发展效益，带动农户40户以上，直接受益脱贫人口120人。</t>
  </si>
  <si>
    <t>新民乡先进村菌菇产业发展项目（农旅融合）</t>
  </si>
  <si>
    <t>新建蓄水池一座20立方米，建设林下滴灌系统、电气系统1套，安装木质菌菇架子500套，种植木耳10万棒；以村集体名义盘活闲置院落50户，发展庭院经济种植菌菇搭建简易菇棚50座，共计3250平方米，种植香菇5万棒。</t>
  </si>
  <si>
    <t>先进村</t>
  </si>
  <si>
    <t>先进村脱贫户95户560人，监测户3户10人。</t>
  </si>
  <si>
    <t>依托村集体带动群众发展菌菇产业，种植菌菇15万棒。</t>
  </si>
  <si>
    <t>泾源县新民乡特色农业设施大棚基础设施2024年以工代赈示范项目</t>
  </si>
  <si>
    <r>
      <t>日光温室（1/4）11座，单个建筑面积865.8</t>
    </r>
    <r>
      <rPr>
        <sz val="12"/>
        <rFont val="宋体"/>
        <family val="0"/>
      </rPr>
      <t>㎡</t>
    </r>
    <r>
      <rPr>
        <sz val="12"/>
        <rFont val="仿宋_GB2312"/>
        <family val="0"/>
      </rPr>
      <t>，总建筑面积9523.8</t>
    </r>
    <r>
      <rPr>
        <sz val="12"/>
        <rFont val="宋体"/>
        <family val="0"/>
      </rPr>
      <t>㎡</t>
    </r>
    <r>
      <rPr>
        <sz val="12"/>
        <rFont val="仿宋_GB2312"/>
        <family val="0"/>
      </rPr>
      <t>，温棚（1/2）6座，单个建筑面积600</t>
    </r>
    <r>
      <rPr>
        <sz val="12"/>
        <rFont val="宋体"/>
        <family val="0"/>
      </rPr>
      <t>㎡</t>
    </r>
    <r>
      <rPr>
        <sz val="12"/>
        <rFont val="仿宋_GB2312"/>
        <family val="0"/>
      </rPr>
      <t>，总建筑面积3600</t>
    </r>
    <r>
      <rPr>
        <sz val="12"/>
        <rFont val="宋体"/>
        <family val="0"/>
      </rPr>
      <t>㎡</t>
    </r>
    <r>
      <rPr>
        <sz val="12"/>
        <rFont val="仿宋_GB2312"/>
        <family val="0"/>
      </rPr>
      <t>，新建分拣车间建筑面积350平方米，新建业务用房200平方米，园区道路3578</t>
    </r>
    <r>
      <rPr>
        <sz val="12"/>
        <rFont val="宋体"/>
        <family val="0"/>
      </rPr>
      <t>㎡</t>
    </r>
    <r>
      <rPr>
        <sz val="12"/>
        <rFont val="仿宋_GB2312"/>
        <family val="0"/>
      </rPr>
      <t>等附属设施。（其中闽宁资金用于建设分拣车间和三座日光温室建设）</t>
    </r>
  </si>
  <si>
    <t>照明村</t>
  </si>
  <si>
    <t>照明村75户165人，其中脱贫户25户70人。</t>
  </si>
  <si>
    <t>按照“村集体+农户”经营模式，新民乡积极发展特色种植产业，通过种植菌菇、西红柿、辣椒等果蔬，带动附近群众务工就业，项目建成后带动15人长期务工就业，增加群众收入及村集体收入。</t>
  </si>
  <si>
    <t>通过种植菌菇、西红柿、辣椒等果蔬，发展特色种植产业，带动群众增收，受益群众满意度达到95%以上。</t>
  </si>
  <si>
    <t>中药材产业</t>
  </si>
  <si>
    <t>泾源县中药材产业补贴项目</t>
  </si>
  <si>
    <t>全县种植中药材3万亩，其中粮药套种3处1300亩，每亩补贴200元；种苗繁育基地4处500亩，每亩补贴400元；大田标准化种植基地9处12500亩，每亩补贴200元；林药间作基地8处15700亩，每亩补贴200元。</t>
  </si>
  <si>
    <t>粮药套种每亩补贴200元；种苗繁育基地每亩补贴400元；大田标准化种植基地每亩补贴200元；林药间作基地每亩补贴200元</t>
  </si>
  <si>
    <t>大湾乡杨岭-尚坪流域、董庄村，六盘山镇大太路流域、什字-周沟流域、蒿店流域、张堡村、周沟村、刘沟村，黄花乡庙湾-店堡流域、向阳-红土流域、店堡村，香水镇太阳流域、米岗村，兴盛乡兴明村，泾河源镇王家-白吉流域、底沟村、王家村、龙潭村，新民乡上湾流域、南庄村、杨堡村、先进村。</t>
  </si>
  <si>
    <t>六盘山镇大太路流域、什字-周沟流域脱贫户128户470人，监测户9户27人、蒿店流域脱贫户95户367人，监测户7户23人、张堡村脱贫户34户140人，监测户4户12人、周沟村脱贫户38户141人，监测户3户7人、刘沟村脱贫户72户251人，监测户4户17人，黄花乡庙湾-店堡流域涉及脱贫户123户521人，监测户14户55人、向阳-红土流域涉及脱贫户103户494人，监测户8户40人、店堡村脱贫户60户256人，监测户9户35人，香水镇太阳流域涉及脱贫户69户282人，监测户7户29人、米岗村脱贫户100户406人，监测户7户29人，兴盛乡兴明村脱贫户59户249人，监测户5户24人，泾河源镇王家-白吉流域脱贫户80户346人，监测户4户12人、底沟村脱贫户13户35人，监测户2户6人、王家村脱贫户16户62人，监测户2户9人、龙潭村脱贫户88户414人，监测户8户29人，新民乡上湾流域、南庄村脱贫户83户401人，监测户6户22人、杨堡村脱贫户112户556人，监测户8户33人、先进村脱贫户108户560人，监测户9户34人。</t>
  </si>
  <si>
    <t>发展中药材种植农户200户，户均增收800元以上，群众满意度95%以上。引导企业、合作社、村集体、农户四方合作，实行订单种植、保底价收购，形成“企业/合作社+农户”的模式，带动群众承包土地入股分红，“党支部+村集体”的模式，带动村集体持股分红，“企业/合作社+种植户”的模式，带动就业增收。并为农户提供技能培训、技术指导、托养托管和保底价收购。</t>
  </si>
  <si>
    <t>肉羊产业</t>
  </si>
  <si>
    <t>泾源县大湾乡肉羊特色产业发展</t>
  </si>
  <si>
    <r>
      <t>该项目预算总投资560万元，其中，一是投入120万元重点对脱贫户和监测对象引进的基础母羊进行补贴，对符合验收标准的每只基础母羊补贴240元，共补贴5000只，每户补贴不超过30只；二是投入400万元建设瓦亭村标准化肉羊养殖场1座及附属设施（10栋，每栋600平方米）；三是投入40万元重点对脱贫户和监测对象新建（扩建）肉羊养殖圈舍进行补贴，每平方补贴60元，同一户补贴不超过65</t>
    </r>
    <r>
      <rPr>
        <sz val="12"/>
        <rFont val="宋体"/>
        <family val="0"/>
      </rPr>
      <t>㎡</t>
    </r>
    <r>
      <rPr>
        <sz val="12"/>
        <rFont val="仿宋_GB2312"/>
        <family val="0"/>
      </rPr>
      <t>。</t>
    </r>
  </si>
  <si>
    <t>大湾乡所属行政村脱贫户605户1054人，监测户100户317人。</t>
  </si>
  <si>
    <t>按照“协会+村集体+合作社+农户”的联农带农机制，通过政府搭台、协会运作、村集体带动、合作社服务、农户参与的方式，广泛吸纳养殖、贩运、加工、销售、烹饪等方面人才，持续推动肉羊产业向规模化、产业化发展，根据收益情况给予农户相应的分红，增加养殖户收入。</t>
  </si>
  <si>
    <t>发展肉羊特色产业，增加养殖户收入。</t>
  </si>
  <si>
    <t>泾源县2024年生态保护修复营造林项目（苗木产业帮扶项目）（少数民族发展任务资金）</t>
  </si>
  <si>
    <t>实施营造林工程2.5万亩，其中人工造林1.5万亩，未成林抚育提升及退化林改造1万亩。</t>
  </si>
  <si>
    <t>全县7个乡镇61个行政村</t>
  </si>
  <si>
    <t>自然资源局</t>
  </si>
  <si>
    <t>脱贫人口:大湾乡:董庄村20户72人，何堡村22户82人，六盘村11户56人，绿塬村15户51人，牛营村23户110人，尚坪村16户5人4，瓦亭村16户55人，武坪村18户77人，杨岭村19户87人，中庄村13户33人。黄花乡：店堡村18户5人，红土村13户36人，华兴村11户31人，庙湾村18户54人，平凉庄村18户78人，上胭村14户56人，下胭村18户77人，向阳村22户81人，羊槽村23户104人。新民乡：西贤村14户95人，先锋村10户33人，先进村13户54人。兴盛乡：上黄村13户35人，下黄村16户68人，下金村23户89人，新旗村16户45人。泾河源镇：白吉村17户89人，东山村12户77人，东峡村14户90人，马家村12户36人，高峰村13户43人，兰大庄村13户48人，涝池村13户55人，龙潭村10户26人，南庄村12户31人，庞东村12户34人，余家村11户44人。六盘山镇：东山坡村24户83人，蒿店村11户33人，李家庄村18户58人，刘沟村12户34人，马西坡村11户30人，什字村30户58人，五里村36户59人，杨庄村17户33人，周沟村13户46人。香水镇：城关村12户27人，大庄村11户45人，惠台村7户22人，卡子村13户37人，米岗村14户43人，暖水村12户33人，沙南村13户35人，上桥村13户27人，思源村12户25人，下寺村12户24人。</t>
  </si>
  <si>
    <t>通过实施营造林工程，有效消化全县脱贫户、监测户、低保户、边缘户等低收入人群苗木，并带动群众参与营造林工程建设，受益户数达到1500户左右，受益人口数达到6000人左右，受益群众满意度达到95%以上。</t>
  </si>
  <si>
    <t>（二）</t>
  </si>
  <si>
    <t>新型农村集体经济发展项目</t>
  </si>
  <si>
    <t>泾源县2024年扶持发展新型农村集体经济项目</t>
  </si>
  <si>
    <t>为4个村每个村安排100万元用于发展壮大村集体经济项目。</t>
  </si>
  <si>
    <t>100万元/村</t>
  </si>
  <si>
    <t>黄花乡下胭村、香水镇卡子村、车村、泾河源镇白吉村</t>
  </si>
  <si>
    <t>黄花乡
香水镇
泾河源镇</t>
  </si>
  <si>
    <t>黄花乡下胭村脱贫户36户186人，监测户4户21人。香水镇卡子村脱贫户82户344人，监测户16户68人；车村脱贫户44户187人，监测户2户9人。泾河源镇白吉脱贫户64户284人，监测户7户32人。</t>
  </si>
  <si>
    <t>结合特色产业壮大发展村集体经济，增加村集体收入，按照村集体经济管理办法，盈利除用于下一年产业发展资金外，部分用于村内公益金，部分用于脱贫群众和监测对象分红。</t>
  </si>
  <si>
    <t>通过资产集中运营、资金集中使用、资源统一配置，形成村集体经济多种运营模式并存，推动联动共富，不断增强村级集体经济实力。项目验收合格率100%，项目完成及时率100%。</t>
  </si>
  <si>
    <t>（三）</t>
  </si>
  <si>
    <t>金融配套项目（脱贫人口小额信贷贴息等）</t>
  </si>
  <si>
    <t>脱贫人口小额贷款贴息</t>
  </si>
  <si>
    <t>对脱贫人口及监测对象发放的脱贫人口小额贷款给予80%贴息补助。</t>
  </si>
  <si>
    <t>乡村振兴局</t>
  </si>
  <si>
    <t>受益7个乡镇96个行政村，涉及脱贫户和监测对象4087户19870人。</t>
  </si>
  <si>
    <t>为脱贫户和监测对象脱贫人口小额贷款按照80%贴息，助力发展产业和生产经营，增加收入。</t>
  </si>
  <si>
    <t>（四）</t>
  </si>
  <si>
    <t>配套基础设施项目</t>
  </si>
  <si>
    <t>泾源县2024年泾河源镇灌区现代高效节水农业项目</t>
  </si>
  <si>
    <t>建设规模4000亩。1.农田地力提升工程：土壤培肥面积4000亩，深松+旋耕2896亩。2.灌溉工程：（1）新建首部厂房2座，建筑面积均为193.64平方米；新建电磁流量计井3座。安装潜水泵1台（套），砂石和叠片组合式过滤器2套，施肥设备3套；配套安装其他机电及金属结构设备。（2）管道及管道建筑物工程。铺设PVC管道45.38公里，管径315～110毫米，压力等级0.63兆帕；铺设PE辅管22.25公里，管径75毫米，压力等级0.25兆帕；铺设滴灌带2718.69公里。新建管道建筑物607座，其中闸阀井157座，排气补气阀井19座，排水阀井20座，出地立管保护池353座，穿路建筑物58座。（3）自动化控制系统。安装首部监控系统2套，以及水源监测设施。田间安装网关2套，电磁阀194台，控制器142台，墒情监测设备1套，小型气象站1座。3.输配电工程：安装变压器1台，架设10KV高压线路长0.8公里。</t>
  </si>
  <si>
    <t>冶家村、白面村、南庄村、马家村</t>
  </si>
  <si>
    <t>2024年4月-2025年4月</t>
  </si>
  <si>
    <t>农机中心</t>
  </si>
  <si>
    <t>冶家村脱贫户85户417人，监测户6户28人、白面村脱贫户72户316人，监测户11户39人、南庄村南庄村脱贫户91户454人，监测户7户27人、马家村马家村脱贫户47户229人，监测户6户23人。</t>
  </si>
  <si>
    <t>耕地自然质量等在项目实施后的1到3年内逐步提升1个等别。</t>
  </si>
  <si>
    <t>二、</t>
  </si>
  <si>
    <t>就业项目</t>
  </si>
  <si>
    <t>务工补助</t>
  </si>
  <si>
    <t>2024年泾源县一次性交通奖补项目</t>
  </si>
  <si>
    <t>对全县脱贫户和监测对象外出务工跨县、跨省稳定务工就业3个月以上6个月以下的分别给予200元和800元一次性交通奖补，6个月以上分别给予400元和1200元一次性交通奖补。</t>
  </si>
  <si>
    <t>人社局</t>
  </si>
  <si>
    <t>全县7个乡镇96个行政村受益1614人。</t>
  </si>
  <si>
    <t>通过对全县脱贫户和监测对象外出务工进行一次性交通奖补，鼓励脱贫户和监测对象外出务工，增加收入，受益群众满意度达到95%以上。</t>
  </si>
  <si>
    <t>根据宁人社发〔2023〕181号文件执行</t>
  </si>
  <si>
    <t>就业</t>
  </si>
  <si>
    <t>职业技能培训</t>
  </si>
  <si>
    <t>计划职业技能培训100人。</t>
  </si>
  <si>
    <t>全县7个乡镇96个行政村100户400人，其中脱贫户及监测户30户120人。</t>
  </si>
  <si>
    <t>对新成长劳动力和初次就业的农村劳动者开展初级技能培训100人，培训后须取得职业资格证书。</t>
  </si>
  <si>
    <t>公益性岗位</t>
  </si>
  <si>
    <t>乡村公益性岗位</t>
  </si>
  <si>
    <t>1.由各乡镇实施，针对全县脱贫户及监测对象开发购买乡村公益性岗位240个，其中，大湾乡24个、六盘山镇37个、黄花乡24个、香水镇51个、兴盛乡23个、泾河源镇46个、新民乡35个，在岗服务服务期限自2024年3月1日至2025年2月28日，共计12个月，服务补贴标准每人每月800元，共计230.4万元（大湾：23.04万元，六盘山镇：35.52万元，黄花乡：23.04万元，香水镇：48.96万元，兴盛乡：22.08万元，泾河源镇：44.16万元，新民乡：33.6万元）。
2.由住建局牵头，针对全县脱贫户及监测对象购买乡村公益性岗位（保洁员）218人，其中，大湾乡27人、六盘山镇37人、黄花乡26人、香水镇40人、兴盛乡26人、泾河源镇34人、新民乡28人，在岗服务期限自2024年3月1日起至2025年2月28日结束，共计12个月，服务补贴标准每人每月700元，补贴费用共计183.12万元。</t>
  </si>
  <si>
    <t>2024年3月-2025年2月</t>
  </si>
  <si>
    <t>住建局
7个乡镇</t>
  </si>
  <si>
    <t>1.由各乡镇实施的乡村公益性岗位受益对象为全县7个乡镇，其中，大湾乡24个、六盘山镇37个、黄花乡24个、香水镇51个、兴盛乡23个、泾河源镇46个、新民乡35个；2.由住建局牵头的乡村公益性岗位（保洁员）受益对象为全县7个乡镇，其中，大湾乡27人、六盘山镇37人、黄花乡26人、香水镇40人、兴盛乡26人、泾河源镇34人、新民乡28人。</t>
  </si>
  <si>
    <t>解决脱贫户（含监测服务对象）群众就业，增加家庭收入。</t>
  </si>
  <si>
    <t>三、</t>
  </si>
  <si>
    <t>乡村建设行动</t>
  </si>
  <si>
    <t>农村基础设施（含产业路、资源路、旅游路）</t>
  </si>
  <si>
    <t>泾源县冶家村道路</t>
  </si>
  <si>
    <t>改建</t>
  </si>
  <si>
    <t>修建冶家村村道4.21公里，主要建设内容为路基、路面、边沟、桥涵、防护等分项工程等。</t>
  </si>
  <si>
    <t>交通局</t>
  </si>
  <si>
    <t>改善基础设施条件，促进乡村振兴及社会经济发展。</t>
  </si>
  <si>
    <t>泾源县2024年农村供水补短板和杨岭村自来水管网提升工程</t>
  </si>
  <si>
    <t>维修水源工程26处，维修更换各类管道96km，维修改造各类阀井110座。（包含河北村菌菇产业园铺设引水管网2700米、余家村牛场铺设引水管网3800米和杨岭村自来水管网提升及蛋鸭养殖园饮水）</t>
  </si>
  <si>
    <t>水务局</t>
  </si>
  <si>
    <t>进一步巩固提升农村人饮管网设施安全以及自来水入户标准，提升当地群众饮水安全，全面发挥农村饮水工程效益。</t>
  </si>
  <si>
    <t>泾源县2024年农村地质灾害治理项目</t>
  </si>
  <si>
    <t>对全县5个乡镇10个地质灾害点进行治理。建设内容主要有削坡放坡、挡土墙建设、边坡植被恢复及排水工程4个部分。其中：削坡放坡土方开挖总共45088.42m3；5.5m高现浇C30混凝土挡土墙614m、4.8m高现浇C30混凝土挡土墙277m、3.6m高现浇C30混凝土挡土墙21m；配套成品U型槽排水渠1297m；边坡绿化3477.2㎡。</t>
  </si>
  <si>
    <t>黄花乡红土村、沙塘村、向阳村，泾河源镇兰大庄村、上秦村，香水镇米岗村、车村、杨家村，兴盛乡兴明村，六盘山镇半个山村</t>
  </si>
  <si>
    <t>脱贫人口:黄花乡红土村1户5人，沙塘村4户27人，向阳村8户39人，泾河源镇兰大庄村9户40人，上秦村4户17人，香水镇米岗村6户27人，车村2户14人，杨家村4户18人，兴盛乡兴明村2户5人，六盘山镇半个山村2户6人。</t>
  </si>
  <si>
    <t>通过该项目的实施，有效防范群众地质灾害隐患，杜绝地质灾害对群众造成的威胁，受益户数达到35户左右，受益人口数达到176人左右，受益人口满意度达到95%以上。防止自然灾害，改善人居环境，增加群众幸福感。</t>
  </si>
  <si>
    <t>泾源县沙塘林场基础设施提升项目（欠发达国有农林场巩固提升任务资金）</t>
  </si>
  <si>
    <t>光伏安装总容量为309.12KWp、屋面光伏安装容量为90.72KWp 、地面光伏安装容量为218.4KWp，及土地整治、2000米铁丝网围栏等附属工程。</t>
  </si>
  <si>
    <t>沙塘林场</t>
  </si>
  <si>
    <t>沙塘村脱贫户44户211人，监测户7户37人。</t>
  </si>
  <si>
    <t>将使沙塘林场设施设备得到进一步完善，森林综合服务能力得到加强，林业产业基地得到有效管理，基础设施更进一步趋于合理，控制、预防破坏森林资源、野生动植物资源的综合能力得到进一步加强。</t>
  </si>
  <si>
    <t>欠发达国有农林场巩固提升任务资金124万元</t>
  </si>
  <si>
    <t>泾源县大湾乡瓦亭村基础设施建设和环境卫生整治项目</t>
  </si>
  <si>
    <r>
      <t>1.扩建现有公共卫生间（60平方米），并完善配套附属设施。2.对瓦亭村进行环境卫生整治。3.维修道路4000</t>
    </r>
    <r>
      <rPr>
        <sz val="12"/>
        <rFont val="宋体"/>
        <family val="0"/>
      </rPr>
      <t>㎡</t>
    </r>
    <r>
      <rPr>
        <sz val="12"/>
        <rFont val="仿宋_GB2312"/>
        <family val="0"/>
      </rPr>
      <t>。</t>
    </r>
  </si>
  <si>
    <t>大湾乡瓦亭村</t>
  </si>
  <si>
    <t>瓦亭村脱贫户20户65人，监测户4户16人。</t>
  </si>
  <si>
    <t>通过实施项目实施，进一步完善基础设施，方便群众生产生活，完善村域道路，打造宜居宜业和美乡村。</t>
  </si>
  <si>
    <t>大湾乡杨岭村基础设施补短板项目</t>
  </si>
  <si>
    <t>杨岭村硬化道路4000平方米。</t>
  </si>
  <si>
    <t>大湾乡杨岭村</t>
  </si>
  <si>
    <t>杨岭村脱贫户53户182人，监测户12户39人。</t>
  </si>
  <si>
    <t>通过实施该项目，完善村基础设施，改善村民出行条件，有效提升居民的幸福感。</t>
  </si>
  <si>
    <t>改造中药材扶贫车间</t>
  </si>
  <si>
    <r>
      <t>硬化药材晾晒场地1000</t>
    </r>
    <r>
      <rPr>
        <sz val="12"/>
        <rFont val="宋体"/>
        <family val="0"/>
      </rPr>
      <t>㎡</t>
    </r>
    <r>
      <rPr>
        <sz val="12"/>
        <rFont val="仿宋_GB2312"/>
        <family val="0"/>
      </rPr>
      <t>，晾晒棚500</t>
    </r>
    <r>
      <rPr>
        <sz val="12"/>
        <rFont val="宋体"/>
        <family val="0"/>
      </rPr>
      <t>㎡</t>
    </r>
    <r>
      <rPr>
        <sz val="12"/>
        <rFont val="仿宋_GB2312"/>
        <family val="0"/>
      </rPr>
      <t>。维修屋顶1200</t>
    </r>
    <r>
      <rPr>
        <sz val="12"/>
        <rFont val="宋体"/>
        <family val="0"/>
      </rPr>
      <t>㎡</t>
    </r>
    <r>
      <rPr>
        <sz val="12"/>
        <rFont val="仿宋_GB2312"/>
        <family val="0"/>
      </rPr>
      <t>，配套中药材初加工设施及其他附属设施。</t>
    </r>
  </si>
  <si>
    <t>张堡村</t>
  </si>
  <si>
    <t>张堡村脱贫户34户140人，监测户4户12人。</t>
  </si>
  <si>
    <t>提高脱贫户的经济收入，使140人以上脱贫人口增收。带动全镇中药材有效发展。</t>
  </si>
  <si>
    <t>人大议案</t>
  </si>
  <si>
    <t>什字村基础设施及环境整治项目</t>
  </si>
  <si>
    <r>
      <t>铺设面包砖8000</t>
    </r>
    <r>
      <rPr>
        <sz val="12"/>
        <rFont val="宋体"/>
        <family val="0"/>
      </rPr>
      <t>㎡</t>
    </r>
    <r>
      <rPr>
        <sz val="12"/>
        <rFont val="仿宋_GB2312"/>
        <family val="0"/>
      </rPr>
      <t>，道牙3公里、排水渠维修，村内环境整治等。</t>
    </r>
  </si>
  <si>
    <t>什字村</t>
  </si>
  <si>
    <t>什字村脱贫户90户329人，监测户6户20人。</t>
  </si>
  <si>
    <t>香水镇惠台、沙南基础设施建设项目</t>
  </si>
  <si>
    <t>投入地方债资金70万元，对惠台村主干道路两侧进行维修，铺砖面积2800平方米，道牙900米，修建加盖排水沟900米。投入省级衔接资金50万元，对沙南村维修边沟300米，巷道铺油5500平方米。</t>
  </si>
  <si>
    <t>惠台村
沙南村</t>
  </si>
  <si>
    <t>惠台村脱贫户90户344人，监测户10户37人。沙南村脱贫户83户317人，监测户10户47人。</t>
  </si>
  <si>
    <t>黄花乡黄花川片区2024年基础设施提升改造以工代赈项目（以工代赈资金）</t>
  </si>
  <si>
    <t>巷道硬化2200平方米，新建管涵桥5座，新建排洪渠1500米，排水渠500米，安全防护建设2500平方米，新建公厕2处（建筑面积30平方米）及相关基础设施。</t>
  </si>
  <si>
    <t>庙湾村、华兴村、店堡村</t>
  </si>
  <si>
    <t>庙湾村脱贫户63户265人，监测户5户20人。华兴村脱贫户55户247人，监测户5户15人。店堡村脱贫户60户265人，监测户9户35人。</t>
  </si>
  <si>
    <t>该项目建设过程中可带动50名群众务工收入165万元，进一步改善各村基础设施条件，完善公共服务功能，促进美丽村庄建设，受益群众满意度达95%上。</t>
  </si>
  <si>
    <t>泾源县兴盛乡冷凉果蔬产业园区蓄水池建设项目</t>
  </si>
  <si>
    <t>新建永久性蓄水池4座，共计3000立方米；新建泵房4座；新建给水管道1800米及其他配套附属设施。</t>
  </si>
  <si>
    <t>兴盛村</t>
  </si>
  <si>
    <t>兴盛村脱贫户139户591人。监测户12户56人</t>
  </si>
  <si>
    <t>通过实施该项目，完善冷凉果蔬园区供水基础设施，避免因供水短板影响种植效益，发挥冷凉果蔬发展带动和增加群众务工、分红收益。</t>
  </si>
  <si>
    <t>泾河源镇白面-冶家村果蔬产业片区基础设施建设项目</t>
  </si>
  <si>
    <t>新建砼排水渠7850米，新建砼排洪渠650米。</t>
  </si>
  <si>
    <t>白面村、冶家村</t>
  </si>
  <si>
    <t>白面村脱贫户72户316人，监测户11户39人。冶家村脱贫户85户417人，监测户6户28人。</t>
  </si>
  <si>
    <t>项目实施后延长产业链，夯实产业基础，为泾河源镇果蔬片区提供基础保障，防涝减灾，增加群众和村集体收入。</t>
  </si>
  <si>
    <t>泾源县新民乡西贤、南庄村基础设施2024年以工代赈示范项目（以工代赈资金）</t>
  </si>
  <si>
    <t>西贤村：投资232万元。拆除后新建混凝土巷道12000平方米，钢筋混凝土挡土墙25米，混凝土排水渠100米。南庄村：投资233万元。拆除后新建混凝土巷道3500平方米，道路提升改造13502平方米，新建安全防护墙130米，混凝土排水渠1760米。</t>
  </si>
  <si>
    <t>西贤村、南庄村</t>
  </si>
  <si>
    <t>西贤村脱贫户62户235人，监测户3户8人。南庄村脱贫户58户201人，监测户2户5人</t>
  </si>
  <si>
    <t>项目的实施带动62人务工就业，可发放农民工工资132万元。</t>
  </si>
  <si>
    <t>通过项目的实施进一步改造提升农村基础设施，改善农村人居环境，解决群众道路破旧、排水不利等问题。</t>
  </si>
  <si>
    <t>以工代赈资金400万元</t>
  </si>
  <si>
    <t>2024年重点村产业发展及基础设施补短板项目</t>
  </si>
  <si>
    <r>
      <t>1.大湾村：产业：投资省级衔接资金90万元，主要建设内容为：</t>
    </r>
    <r>
      <rPr>
        <sz val="12"/>
        <rFont val="仿宋_GB2312"/>
        <family val="0"/>
      </rPr>
      <t>提升完善村集体牛场，新建堆粪场260平方米，硬化村集体牛场场地1607平方米，新建雨污分流系统。</t>
    </r>
    <r>
      <rPr>
        <b/>
        <sz val="12"/>
        <rFont val="仿宋_GB2312"/>
        <family val="0"/>
      </rPr>
      <t>投资地方债资金15万元，</t>
    </r>
    <r>
      <rPr>
        <sz val="12"/>
        <rFont val="仿宋_GB2312"/>
        <family val="0"/>
      </rPr>
      <t>用于50户农户发展庭院经济，每户补贴3000元。</t>
    </r>
    <r>
      <rPr>
        <b/>
        <sz val="12"/>
        <rFont val="仿宋_GB2312"/>
        <family val="0"/>
      </rPr>
      <t>基础设施：投资地方债资金75万元，主要建设内容为：</t>
    </r>
    <r>
      <rPr>
        <sz val="12"/>
        <rFont val="仿宋_GB2312"/>
        <family val="0"/>
      </rPr>
      <t>对大湾移民点道路硬化2200平方米，新建排水沟206米，加承重盖板，新建毛石护坡480立方米，巷道维修1000平方米，购置挂臂式垃圾箱15个。</t>
    </r>
  </si>
  <si>
    <t>大湾村</t>
  </si>
  <si>
    <t>大湾村脱贫户97户378人，监测户14户52人。</t>
  </si>
  <si>
    <t>完善大湾村产业设施，进一步壮大大湾村集体经济，预计村集体每年增收10万；拓宽群众增收渠道，增加农民收入，预计带动村民20人参与经营及务工就业，每人每年收入3万元，从而达到产业发展，农民增收致富的目的。</t>
  </si>
  <si>
    <t>通过实施该项目，发展壮大特色产业，增加群众收入，完善村基础设施，改善村民出行条件，有效提升居民的幸福感，受益群众满意度达95%以上。</t>
  </si>
  <si>
    <r>
      <t>2.苏堡村：产业：投资省级衔接资金140万元，主要建设内容为：</t>
    </r>
    <r>
      <rPr>
        <sz val="12"/>
        <rFont val="仿宋_GB2312"/>
        <family val="0"/>
      </rPr>
      <t>新建可容纳2000只肉羊养殖的标准化肉羊养殖场1座，并完善配套基础设施，进一步扩大肉羊产业规模。</t>
    </r>
    <r>
      <rPr>
        <b/>
        <sz val="12"/>
        <rFont val="仿宋_GB2312"/>
        <family val="0"/>
      </rPr>
      <t>投资地方债资金15万元，</t>
    </r>
    <r>
      <rPr>
        <sz val="12"/>
        <rFont val="仿宋_GB2312"/>
        <family val="0"/>
      </rPr>
      <t>用于50户农户发展庭院经济，每户补贴3000元。</t>
    </r>
    <r>
      <rPr>
        <b/>
        <sz val="12"/>
        <rFont val="仿宋_GB2312"/>
        <family val="0"/>
      </rPr>
      <t>基础设施：投资地方债资金25万元，主要建设内容为：</t>
    </r>
    <r>
      <rPr>
        <sz val="12"/>
        <rFont val="仿宋_GB2312"/>
        <family val="0"/>
      </rPr>
      <t>新建毛石护坡390立方米，巷道维修880平方米，购置挂臂式垃圾箱15个。</t>
    </r>
  </si>
  <si>
    <t>苏堡村</t>
  </si>
  <si>
    <t>苏堡村脱贫户71户234人，监测户6户22人。</t>
  </si>
  <si>
    <t>完善苏堡产业设施，进一步壮大苏堡村肉羊产业，增加集体经济，预计村集体每年增收20万；拓宽群众增收渠道，增加农民收入，预计带动村民30人参与经营及务工就业，每人每年收入3万元，从而达到产业发展，农民增收致富的目的。</t>
  </si>
  <si>
    <r>
      <t>3.什字村：产业：投资省级衔接资金90万元，主要建设内容为：</t>
    </r>
    <r>
      <rPr>
        <sz val="12"/>
        <rFont val="仿宋_GB2312"/>
        <family val="0"/>
      </rPr>
      <t>发展庭院经济50户，每户补贴3000元；发展肉羊养殖20户，每只补贴200元；动员发展中药材初加工展销门店3-5户，每户补贴10000元；籽食玉米等粮食作物每亩补贴有机肥300公斤。</t>
    </r>
    <r>
      <rPr>
        <b/>
        <sz val="12"/>
        <rFont val="仿宋_GB2312"/>
        <family val="0"/>
      </rPr>
      <t>基础设施：投资地方债资金90万元，主要建设内容为：</t>
    </r>
    <r>
      <rPr>
        <sz val="12"/>
        <rFont val="仿宋_GB2312"/>
        <family val="0"/>
      </rPr>
      <t>什字村人居环境整治及路灯维修。</t>
    </r>
  </si>
  <si>
    <t>什字村脱贫户90户329人、监测户6户20人。</t>
  </si>
  <si>
    <t>通过该项目实施，进一步发展壮大特色产业，千方百计提高群众收入，有效增加村集体经济，提升乡村基础设施条件，改善农村人居环境，持续推进乡村振兴，受益群众满意度达95%以上。</t>
  </si>
  <si>
    <r>
      <t>4.蒿店村：产业：投资省级衔接资金90万元，主要建设内容为：</t>
    </r>
    <r>
      <rPr>
        <sz val="12"/>
        <rFont val="仿宋_GB2312"/>
        <family val="0"/>
      </rPr>
      <t>发展庭院经济50户，每户补贴3000元；发展肉羊养殖40户，每只补贴200元；籽食玉米等粮食作物每亩补贴有机肥300公斤；新建村集体羊棚（包含产房及配套设施）一座同时配套产业所需的水、电等其他基础设施，新建饲草料加工棚一座，包含场地和电路等配套设施。</t>
    </r>
    <r>
      <rPr>
        <b/>
        <sz val="12"/>
        <rFont val="仿宋_GB2312"/>
        <family val="0"/>
      </rPr>
      <t>基础设施</t>
    </r>
    <r>
      <rPr>
        <sz val="12"/>
        <rFont val="仿宋_GB2312"/>
        <family val="0"/>
      </rPr>
      <t>：</t>
    </r>
    <r>
      <rPr>
        <b/>
        <sz val="12"/>
        <rFont val="仿宋_GB2312"/>
        <family val="0"/>
      </rPr>
      <t>投资地方债资金90万元，主要建设内容为：</t>
    </r>
    <r>
      <rPr>
        <sz val="12"/>
        <rFont val="仿宋_GB2312"/>
        <family val="0"/>
      </rPr>
      <t>新建卫生厕所一座，蒿店村人居环境整治和路灯维修。</t>
    </r>
  </si>
  <si>
    <t>蒿店村</t>
  </si>
  <si>
    <t>蒿店村脱贫户95户367人、监测户7户23人。</t>
  </si>
  <si>
    <t>发挥蒿店村集体羊场优势，按照村集体＋农户的模式运行，依托新建的产房和饲草料加工棚，积极为养殖户开展养殖技术培训和来料加工等服务，进一步提升群众养殖意愿，扩大养殖规模，增加村集体和养殖户收入。</t>
  </si>
  <si>
    <r>
      <t>5.向阳村：产业：投资省级衔接资金90万元，主要建设内容为：</t>
    </r>
    <r>
      <rPr>
        <sz val="12"/>
        <rFont val="仿宋_GB2312"/>
        <family val="0"/>
      </rPr>
      <t>发展庭院经济新建（补贴）菌菇棚2496平米，冷库30平米，蓄水池30平米，生产道路400平米；羊棚500平米及养殖肉羊、肉鸡、肉兔、肉鸽等。</t>
    </r>
    <r>
      <rPr>
        <b/>
        <sz val="12"/>
        <rFont val="仿宋_GB2312"/>
        <family val="0"/>
      </rPr>
      <t>基础设施：投资地方债资金90万元，主要建设内容为：</t>
    </r>
    <r>
      <rPr>
        <sz val="12"/>
        <rFont val="仿宋_GB2312"/>
        <family val="0"/>
      </rPr>
      <t>新建、改造维修排水渠500米，管涵桥2座，排洪渠300米，安全防护500立方米，挡土墙500米，安全防护栏300米，混凝土硬化500平方米等。</t>
    </r>
  </si>
  <si>
    <t>向阳村</t>
  </si>
  <si>
    <t>向阳村脱贫户46户238人，监测户4户24人</t>
  </si>
  <si>
    <t>通过发展庭院经济菌菇种植带动30户群众发展食用菌种植，年户均增加收入3000元以上。新建羊棚500平米，将15户肉羊养殖群众集中起来进行养殖，年户均增收3500元以上，同时积极动员20户群众发展庭院养殖业，养殖土鸡，肉兔，肉鸽等，帮助群众增收致富。</t>
  </si>
  <si>
    <t>通过该项目实施，进一步改善基础设施条件，改善农村人居环境，发展壮大特色产业，增加脱贫户及监测对象收入，受益群众满意度达95%以上。</t>
  </si>
  <si>
    <r>
      <t>6.胜利村：产业：投资省级衔接资金90万元，主要建设内容为：</t>
    </r>
    <r>
      <rPr>
        <sz val="12"/>
        <rFont val="仿宋_GB2312"/>
        <family val="0"/>
      </rPr>
      <t>发展庭院经济新建（补贴）菌菇棚2500平米，冷库30平米，蓄水池30平米，生产道路400平米；羊棚500平米及养殖肉羊、肉鸡、肉兔、肉鸽等。</t>
    </r>
    <r>
      <rPr>
        <b/>
        <sz val="12"/>
        <rFont val="仿宋_GB2312"/>
        <family val="0"/>
      </rPr>
      <t>基础设施：投资地方债资金90万元，主要建设内容为：</t>
    </r>
    <r>
      <rPr>
        <sz val="12"/>
        <rFont val="仿宋_GB2312"/>
        <family val="0"/>
      </rPr>
      <t>新建排水渠500米，管涵桥2座，安全防护300立方米，挡土墙500米，安全防护栏200米，混凝土硬化1500平方米等。</t>
    </r>
  </si>
  <si>
    <t>胜利村</t>
  </si>
  <si>
    <t>胜利村脱贫户46户196人，监测户3户9人、</t>
  </si>
  <si>
    <r>
      <t>7.太阳村：产业：投资省级衔接资金90万元，主要建设内容为：</t>
    </r>
    <r>
      <rPr>
        <sz val="12"/>
        <rFont val="仿宋_GB2312"/>
        <family val="0"/>
      </rPr>
      <t>1、菌菇棚搭建6000平方米，搭建种植架600架，为村集体引进菌棒5万棒，联农带农5万棒；2、村集体养鸡场提升工程，扩建生态鸡场，进行生态鸡场引水建设，建设小鸡舍30个；3、油菜种植，对300亩油菜花进行补种、锄草、施肥；4、中蜂养殖，引进中蜂100箱。</t>
    </r>
    <r>
      <rPr>
        <b/>
        <sz val="12"/>
        <rFont val="仿宋_GB2312"/>
        <family val="0"/>
      </rPr>
      <t>基础设施：投资地方债资金90万元，主要建设内容为：</t>
    </r>
    <r>
      <rPr>
        <sz val="12"/>
        <rFont val="仿宋_GB2312"/>
        <family val="0"/>
      </rPr>
      <t>1、新建排水沟渠500米；2、新建生产道路1000米；3、新建护坡200立方米；4、对全村开展人居环境整治；5、村集体养鸡场附属用房60平方米；6、改装菌菇存放冷库一个。</t>
    </r>
  </si>
  <si>
    <t>太阳村</t>
  </si>
  <si>
    <t>太阳村脱贫户69户282人，监测户7户29人。</t>
  </si>
  <si>
    <t>村集体带头，鼓励69户脱贫户参与，收益后对241户群众进行分红；鼓励带动本村附近群众，积极参与农家乐建设，经营中，增加群众收入。</t>
  </si>
  <si>
    <t>1、增加村集体收入，优先带动69户282人脱贫人口就业增收；2、优化生态鸡场养殖环境，增加养殖种类，提高养殖品质；3、拓展村集体新业态，实现一二三产融合发展，提高村集体和村民收入。改善241户村民生产生活条件；解决菌菇采摘、运输道路问题；解决林下经济养鸡场生产、饲料存放问题。</t>
  </si>
  <si>
    <r>
      <t>8.上金村：产业：投资省级衔接资金90万元，主要建设内容为：</t>
    </r>
    <r>
      <rPr>
        <sz val="12"/>
        <rFont val="仿宋_GB2312"/>
        <family val="0"/>
      </rPr>
      <t>新建菌菇棚240平方米的13座，300平方米的1座，40平方米的26座，共计4460平方米；菌菇架4000平方米，储水罐14个，遮阳网6500平方米，产业路2500平方米，给水300米，供电喷淋等配套设施。</t>
    </r>
    <r>
      <rPr>
        <b/>
        <sz val="12"/>
        <rFont val="仿宋_GB2312"/>
        <family val="0"/>
      </rPr>
      <t>基础设施：投资地方债资金90万元，主要建设内容为：</t>
    </r>
    <r>
      <rPr>
        <sz val="12"/>
        <rFont val="仿宋_GB2312"/>
        <family val="0"/>
      </rPr>
      <t>新建排水渠1350米，新建挡土墙700立方米。</t>
    </r>
  </si>
  <si>
    <t>上金村</t>
  </si>
  <si>
    <t>上金村脱贫户64户319人，监测户13户68人。</t>
  </si>
  <si>
    <t>在建设过程中可以带动20名群众务工，项目建成后可以带动26户脱贫户和监测户增加收入。带动种植菌菇务工群众10人，增加村集体收入。</t>
  </si>
  <si>
    <r>
      <t>9.红星村：产业：投资省级衔接资金90万元，主要建设内容为：</t>
    </r>
    <r>
      <rPr>
        <sz val="12"/>
        <rFont val="仿宋_GB2312"/>
        <family val="0"/>
      </rPr>
      <t>新建菌菇棚1200平方米，联动温棚3000平方米。</t>
    </r>
    <r>
      <rPr>
        <b/>
        <sz val="12"/>
        <rFont val="仿宋_GB2312"/>
        <family val="0"/>
      </rPr>
      <t>基础设施：投资地方债资金90万元，主要建设内容为：</t>
    </r>
    <r>
      <rPr>
        <sz val="12"/>
        <rFont val="仿宋_GB2312"/>
        <family val="0"/>
      </rPr>
      <t>修建排水渠1200米，路面改造提升2000平方米等。</t>
    </r>
  </si>
  <si>
    <t>红星村</t>
  </si>
  <si>
    <t>红星村脱贫户38户153人，监测户7户20人。</t>
  </si>
  <si>
    <t>在建设过程中可以带动15名群众务工收入，项目建成后可以带动30户脱贫户和监测户增加收入。示范带动蔬菜种植，增加村集体收入。同时探索发展农文旅融合发路径。</t>
  </si>
  <si>
    <r>
      <t>10.兰大庄村：产业：投资省级衔接资金90万元，主要建设内容为：</t>
    </r>
    <r>
      <rPr>
        <sz val="12"/>
        <rFont val="仿宋_GB2312"/>
        <family val="0"/>
      </rPr>
      <t>发展庭院经济，搭建小拱棚，鸡苗发放，肉羊补贴，中药材种植补贴等。</t>
    </r>
    <r>
      <rPr>
        <b/>
        <sz val="12"/>
        <rFont val="仿宋_GB2312"/>
        <family val="0"/>
      </rPr>
      <t>基础设施：投资地方债资金90万元，主要建设内容为：</t>
    </r>
    <r>
      <rPr>
        <sz val="12"/>
        <rFont val="仿宋_GB2312"/>
        <family val="0"/>
      </rPr>
      <t>人居环境整治；新建公共厕所一座，面积为40平方米，排水边沟修建200米；新修建路面以及道路提升改造1100米；桥梁提升改造。</t>
    </r>
  </si>
  <si>
    <t>兰大庄村</t>
  </si>
  <si>
    <t>兰大庄村脱贫户130户709人，监测户10户58人。</t>
  </si>
  <si>
    <t>通过该项目实施，发展壮大特色产业，增加脱贫户及监测对象收入，进一步改善基础设施条件，改善农村人居环境，受益群众满意度达95%以上。</t>
  </si>
  <si>
    <r>
      <t>11.马家村：产业：投资省级衔接资金90万元，主要建设内容为：</t>
    </r>
    <r>
      <rPr>
        <sz val="12"/>
        <rFont val="仿宋_GB2312"/>
        <family val="0"/>
      </rPr>
      <t>村集体发展林下菌菇种植，配套相关附属设施。</t>
    </r>
    <r>
      <rPr>
        <b/>
        <sz val="12"/>
        <rFont val="仿宋_GB2312"/>
        <family val="0"/>
      </rPr>
      <t>基础设施：投资地方债资金90万元，主要建设内容为：</t>
    </r>
    <r>
      <rPr>
        <sz val="12"/>
        <rFont val="仿宋_GB2312"/>
        <family val="0"/>
      </rPr>
      <t>人居环境整治；道路提升改造1000米，新建排水渠200米。</t>
    </r>
  </si>
  <si>
    <t>马家村</t>
  </si>
  <si>
    <t>马家村脱贫户47户229人，监测户6户23人。</t>
  </si>
  <si>
    <r>
      <t>12.南庄村：产业：投资省级衔接资金90万元，主要建设内容为：</t>
    </r>
    <r>
      <rPr>
        <sz val="12"/>
        <rFont val="仿宋_GB2312"/>
        <family val="0"/>
      </rPr>
      <t>新建日光菌菇拱棚15座，配套相关附属设施。</t>
    </r>
    <r>
      <rPr>
        <b/>
        <sz val="12"/>
        <rFont val="仿宋_GB2312"/>
        <family val="0"/>
      </rPr>
      <t>基础设施：投资地方债资金90万元，主要建设内容为：</t>
    </r>
    <r>
      <rPr>
        <sz val="12"/>
        <rFont val="仿宋_GB2312"/>
        <family val="0"/>
      </rPr>
      <t>人居环境整治；新修建排水渠+盖板500米；新修建护坡+加排水渠300米;村内道路提升改造700米。</t>
    </r>
  </si>
  <si>
    <t>南庄村</t>
  </si>
  <si>
    <t>南庄村脱贫户91户454人，监测户7户27人。</t>
  </si>
  <si>
    <t>通过政府引导、村集体经营、农户参与，村集体＋农户的发展模式，提高农户参与菌菇产业种植积极性，提升菌菇产业发展效益，带动农户20户以上，直接受益脱贫人口86人；饲料加工点带动南庄村肉牛产业发展，完善产业配套设施。</t>
  </si>
  <si>
    <r>
      <t>13.照明村：产业：投资省级衔接资金90万元，主要建设内容为：</t>
    </r>
    <r>
      <rPr>
        <sz val="12"/>
        <rFont val="仿宋_GB2312"/>
        <family val="0"/>
      </rPr>
      <t>配套实施泾源县新民乡特色农业设施大棚基础设施2024年以工代赈示范项目。搭设菌菇架子3600平方米，种植香菇6万棒，发展庭院经济种植香菇25户，建设小拱棚25座，每个70平方米。</t>
    </r>
    <r>
      <rPr>
        <b/>
        <sz val="12"/>
        <rFont val="仿宋_GB2312"/>
        <family val="0"/>
      </rPr>
      <t>基础设施：投资地方债资金90万元，主要建设内容为：</t>
    </r>
    <r>
      <rPr>
        <sz val="12"/>
        <rFont val="仿宋_GB2312"/>
        <family val="0"/>
      </rPr>
      <t>道路铺砖3000平方米，新建混凝土路肩2000平方米，道路改造提升2300平方米，路沿石1200米。</t>
    </r>
  </si>
  <si>
    <t>通过项目实施，发展特色种植产业和休闲采摘，种植菌菇，同时带动附近群众务工就业，预计发放农民工工资170万元，项目建成后带动15人长期务工就业，每人每年增收2万元，每年为村集体增收20万元。</t>
  </si>
  <si>
    <r>
      <t>14.南庄村：产业：投资省级衔接资金90万元，主要建设内容为：</t>
    </r>
    <r>
      <rPr>
        <sz val="12"/>
        <rFont val="仿宋_GB2312"/>
        <family val="0"/>
      </rPr>
      <t>搭建庭院经济小拱棚15户，每户7000元；流转部分土地用于村集体建设设施农业大棚16栋，配套喷淋、菌菇架子等设施，用于种植菌菇及蔬菜；盘活老村部翻建大棚，用于养殖、菌棚、饲草料加工等。</t>
    </r>
    <r>
      <rPr>
        <b/>
        <sz val="12"/>
        <rFont val="仿宋_GB2312"/>
        <family val="0"/>
      </rPr>
      <t>基础设施：投资地方债资金90万元，主要建设内容为：</t>
    </r>
    <r>
      <rPr>
        <sz val="12"/>
        <rFont val="仿宋_GB2312"/>
        <family val="0"/>
      </rPr>
      <t>新建混凝土加盖板排水渠850米。混凝土明渠750米；生产道路铺设沙砾1100米，生产道路加宽1300米。</t>
    </r>
  </si>
  <si>
    <t>南庄村60户148人，其中脱贫户12户35人。</t>
  </si>
  <si>
    <t>村集体带动15户农户发展菌菇和蔬菜种植产业，村集体提供技术指导，统一标准、统一销售；同时村集体通过盘活老村部增加村集体受益继续用于村集体发展壮大产业及群众分红。</t>
  </si>
  <si>
    <r>
      <t>15.杨堡村：产业：投资省级衔接资金90万元，主要建设内容为：</t>
    </r>
    <r>
      <rPr>
        <sz val="12"/>
        <rFont val="仿宋_GB2312"/>
        <family val="0"/>
      </rPr>
      <t>搭建庭院小经济拱棚150户，每个棚40平方米，每户4500元，用于种植菌菇及蔬菜，搭建简易鸡舍50户，每棚30平方米，每户4500元。</t>
    </r>
    <r>
      <rPr>
        <b/>
        <sz val="12"/>
        <rFont val="仿宋_GB2312"/>
        <family val="0"/>
      </rPr>
      <t>基础设施：投资地方债资金90万元，主要建设内容为：</t>
    </r>
    <r>
      <rPr>
        <sz val="12"/>
        <rFont val="仿宋_GB2312"/>
        <family val="0"/>
      </rPr>
      <t>村内道路提升改造3200米。</t>
    </r>
  </si>
  <si>
    <t>杨堡村</t>
  </si>
  <si>
    <t>杨堡村95户358人，其中脱贫户42户175人。</t>
  </si>
  <si>
    <t>四、</t>
  </si>
  <si>
    <t>巩固三保障成果</t>
  </si>
  <si>
    <t>危房改造</t>
  </si>
  <si>
    <t>农村危窑危房改造</t>
  </si>
  <si>
    <t>全县未享受过危房改造政策的六类人群进行危窑危房改造，计划17户，每户补贴3万元。</t>
  </si>
  <si>
    <t>住建局</t>
  </si>
  <si>
    <t>受益人口80人。</t>
  </si>
  <si>
    <t>提高住房安全，改善居住环境。</t>
  </si>
  <si>
    <t>“雨露”计划</t>
  </si>
  <si>
    <t>雨露计划</t>
  </si>
  <si>
    <t>对符合条件的脱贫户及监测对象家中中、高职、技工院校在校生进行雨露计划补助，共计800人，每学期每人补助2000元。</t>
  </si>
  <si>
    <t>2000元/学期/人</t>
  </si>
  <si>
    <t>受益7个乡镇96个行政村、脱贫人口及监测对象800人。</t>
  </si>
  <si>
    <t>为脱贫户及监测对象中、高职、技工院校在校生进行雨露计划补助，减轻家庭学费负担，提升就业能力。</t>
  </si>
  <si>
    <t>五、</t>
  </si>
  <si>
    <t>其他</t>
  </si>
  <si>
    <t>2024年泾源县健康饮茶“送茶入户”边销茶推广项目（少数民族发展任务资金）</t>
  </si>
  <si>
    <t>针对泾源县防返贫监测对象292户1119人，按照每户800元预算，每户发4斤边销茶。</t>
  </si>
  <si>
    <t>按照每户800元预算，每户发4斤边销茶。</t>
  </si>
  <si>
    <t>民宗局</t>
  </si>
  <si>
    <t>大湾乡（51户152人）：大湾村5户21人；董庄村2户7人；何堡村9户23人；六盘村2户5人；绿塬村3户9人；牛营村6户13人；尚坪村1户2人；四沟村1户5人；苏堡村3户11人；瓦亭村4户13人；武坪村3户9人；杨岭村10户31人；中庄村2户3人；                                                                                                                                            黄花乡 （29户126人）：店堡村3户10人；红土村4户16人； 华兴村3户9人；庙湾村2户6人；平凉庄村2户12人；沙塘村4户17人；上胭村2户9人；胜利村1户3人；下胭村1户8人；向阳村4户4人；羊槽村3户12人； 泾河源镇（44户195人）：白吉村1户4人；北营村5户16人；底沟村2户6人；高峰村2户10人；河北村2户7人；泾光村4户18人；兰大庄村4户27人；涝池村3户18人；龙潭村2户9人；马家村2户10人；南庄村1户8人；庞东村2户10人；上秦村3户11人；王家村1户2人；下秦村2户5人；冶家村3户12人；余家村5户22人；                                                                                      六盘山镇（29户96人）：半个山村1户2人；大庄村2户5人；东山坡村3户14人；蒿店村1户2人；和尚铺村2户9人；集美村3户8人；李庄村1户7人；刘沟村3户14人；马西坡村1户4人；农林村1户1人；什字村2户7人；太阳洼村1户4人；五里村1户3人；杨庄村3户9人；张堡村2户4人；周沟村2户3人；                                                                                                                                 香水镇（60户245人）：车村2户9人；城关村6户14人；大庄村1户4人；惠台村6户22人；卡子村6户25人；米岗村2户8人；暖水村2户14人；沙南村5户21人；沙塬村2户6人；上桥村3户15人；太阳村1户5人；下桥村5户36人；下寺村3户15人；新月村3户12人；杨家村2户12人；永丰村1户1人；园子村7户26人；                                                                                              新民乡（30户122人）：高家沟村1户5人；马河滩村6户25人；南庄村6户22人；石咀村1户6人；王家沟村2户5人；西贤村3户15人；先锋村2户4人；先进村1户3人；杨堡村4户22人；张台村3户8人；照明村1户7人；   兴盛乡（49户183人）：红旗村10户43人；红星村5户9人；上黄村2户14人；上金村8户35人；下黄村8户21人；下金村8户33人；新旗村2户6人；兴盛村4户13人；兴明村2户9人。</t>
  </si>
  <si>
    <t>实现健康饮茶目标，引导群众深刻认识到饮用低氟边销茶是对消除地氟病及加强民族团结和铸牢中华民族共同体意识意义重大。</t>
  </si>
  <si>
    <t>少数民族发展任务资金23.36万元</t>
  </si>
  <si>
    <t>项目管理费</t>
  </si>
  <si>
    <t>为确保项目顺利实施，安排项目项目管理费170万元。</t>
  </si>
  <si>
    <t>乡村振兴局、财政局</t>
  </si>
  <si>
    <t>有效完成巩固拓展脱贫攻坚成果同乡村振兴各项目标任务。</t>
  </si>
  <si>
    <r>
      <t>填表说明：</t>
    </r>
    <r>
      <rPr>
        <sz val="14"/>
        <rFont val="宋体"/>
        <family val="0"/>
      </rPr>
      <t>1、此表与附件3中若是同一个项目，要保证项目名称及基础信息完全一致。2、此表项目二级类型中不涉及的项目不用填报。3、该项目若全部或部分使用了以工代赈、少数民族发展、欠发达国有农场巩固提升、欠发达国有农林场巩固提升任务资金需在项目名称旁边括弧标注。4、项目建设内容要尽量详细、具体，表述全面、准确，真实反映项目情况;有多项资金（如中央衔接资金、自治区衔接资金、地方债资金、闽宁资金）支持的项目，要分别说明使用各类资金具体金额及相关建设内容，以便审查资金用途。5、进度计划安排应为计划开工时间-完工时间（如2023年X月-X月）。6、受益对象要写明受益的XX村组或XX（户或人）脱贫户及监测对象具体情况。7、联农带农机制：支持新型农业经营主体的产业发展项目必须说明带动脱贫户及监测对象分红、就业、发展生产、加工、订单农业的具体运行机制情况，且内容要具体且量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</si>
</sst>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name val="Arial"/>
      <family val="2"/>
    </font>
    <font>
      <sz val="11"/>
      <name val="宋体"/>
      <family val="0"/>
    </font>
    <font>
      <b/>
      <sz val="12"/>
      <name val="楷体_GB2312"/>
      <family val="0"/>
    </font>
    <font>
      <b/>
      <sz val="12"/>
      <name val="仿宋_GB2312"/>
      <family val="0"/>
    </font>
    <font>
      <sz val="12"/>
      <name val="仿宋_GB2312"/>
      <family val="0"/>
    </font>
    <font>
      <sz val="9"/>
      <name val="Arial"/>
      <family val="2"/>
    </font>
    <font>
      <sz val="36"/>
      <name val="方正小标宋简体"/>
      <family val="0"/>
    </font>
    <font>
      <sz val="12"/>
      <name val="宋体"/>
      <family val="0"/>
    </font>
    <font>
      <sz val="9"/>
      <name val="宋体"/>
      <family val="0"/>
    </font>
    <font>
      <b/>
      <sz val="14"/>
      <name val="宋体"/>
      <family val="0"/>
    </font>
    <font>
      <sz val="14"/>
      <name val="黑体"/>
      <family val="0"/>
    </font>
    <font>
      <sz val="9"/>
      <name val="仿宋_GB2312"/>
      <family val="0"/>
    </font>
    <font>
      <sz val="8"/>
      <name val="仿宋_GB2312"/>
      <family val="0"/>
    </font>
    <font>
      <sz val="10"/>
      <name val="仿宋_GB2312"/>
      <family val="0"/>
    </font>
    <font>
      <sz val="14"/>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0"/>
      <name val="Arial"/>
      <family val="2"/>
    </font>
    <font>
      <b/>
      <sz val="13"/>
      <color indexed="54"/>
      <name val="宋体"/>
      <family val="0"/>
    </font>
    <font>
      <u val="single"/>
      <sz val="11"/>
      <color indexed="12"/>
      <name val="宋体"/>
      <family val="0"/>
    </font>
    <font>
      <sz val="11"/>
      <color indexed="16"/>
      <name val="宋体"/>
      <family val="0"/>
    </font>
    <font>
      <sz val="11"/>
      <color indexed="17"/>
      <name val="宋体"/>
      <family val="0"/>
    </font>
    <font>
      <i/>
      <sz val="11"/>
      <color indexed="23"/>
      <name val="宋体"/>
      <family val="0"/>
    </font>
    <font>
      <b/>
      <sz val="11"/>
      <color indexed="63"/>
      <name val="宋体"/>
      <family val="0"/>
    </font>
    <font>
      <b/>
      <sz val="15"/>
      <color indexed="54"/>
      <name val="宋体"/>
      <family val="0"/>
    </font>
    <font>
      <sz val="18"/>
      <color indexed="54"/>
      <name val="宋体"/>
      <family val="0"/>
    </font>
    <font>
      <u val="single"/>
      <sz val="11"/>
      <color indexed="20"/>
      <name val="宋体"/>
      <family val="0"/>
    </font>
    <font>
      <b/>
      <sz val="11"/>
      <color indexed="53"/>
      <name val="宋体"/>
      <family val="0"/>
    </font>
    <font>
      <b/>
      <sz val="11"/>
      <color indexed="9"/>
      <name val="宋体"/>
      <family val="0"/>
    </font>
    <font>
      <sz val="11"/>
      <color indexed="10"/>
      <name val="宋体"/>
      <family val="0"/>
    </font>
    <font>
      <sz val="11"/>
      <color indexed="19"/>
      <name val="宋体"/>
      <family val="0"/>
    </font>
    <font>
      <b/>
      <sz val="11"/>
      <color indexed="8"/>
      <name val="宋体"/>
      <family val="0"/>
    </font>
    <font>
      <sz val="11"/>
      <color indexed="53"/>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vertical="center"/>
      <protection/>
    </xf>
    <xf numFmtId="0" fontId="35" fillId="0" borderId="0">
      <alignment vertical="center"/>
      <protection/>
    </xf>
    <xf numFmtId="0" fontId="36" fillId="2" borderId="0" applyNumberFormat="0" applyBorder="0" applyAlignment="0" applyProtection="0"/>
    <xf numFmtId="0" fontId="35" fillId="3" borderId="0" applyNumberFormat="0" applyBorder="0" applyAlignment="0" applyProtection="0"/>
    <xf numFmtId="0" fontId="37" fillId="4" borderId="1" applyNumberFormat="0" applyAlignment="0" applyProtection="0"/>
    <xf numFmtId="0" fontId="38" fillId="5" borderId="2" applyNumberFormat="0" applyAlignment="0" applyProtection="0"/>
    <xf numFmtId="0" fontId="39" fillId="6" borderId="0" applyNumberFormat="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4" applyNumberFormat="0" applyFill="0" applyAlignment="0" applyProtection="0"/>
    <xf numFmtId="0" fontId="35" fillId="7" borderId="0" applyNumberFormat="0" applyBorder="0" applyAlignment="0" applyProtection="0"/>
    <xf numFmtId="41" fontId="19" fillId="0" borderId="0" applyFont="0" applyFill="0" applyBorder="0" applyAlignment="0" applyProtection="0"/>
    <xf numFmtId="0" fontId="35" fillId="8" borderId="0" applyNumberFormat="0" applyBorder="0" applyAlignment="0" applyProtection="0"/>
    <xf numFmtId="0" fontId="43" fillId="0" borderId="0" applyNumberFormat="0" applyFill="0" applyBorder="0" applyAlignment="0" applyProtection="0"/>
    <xf numFmtId="0" fontId="36" fillId="9"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43" fontId="19" fillId="0" borderId="0" applyFont="0" applyFill="0" applyBorder="0" applyAlignment="0" applyProtection="0"/>
    <xf numFmtId="0" fontId="46" fillId="0" borderId="0" applyNumberFormat="0" applyFill="0" applyBorder="0" applyAlignment="0" applyProtection="0"/>
    <xf numFmtId="0" fontId="35" fillId="0" borderId="0">
      <alignment vertical="center"/>
      <protection/>
    </xf>
    <xf numFmtId="0" fontId="47" fillId="0" borderId="0" applyNumberFormat="0" applyFill="0" applyBorder="0" applyAlignment="0" applyProtection="0"/>
    <xf numFmtId="0" fontId="35" fillId="0" borderId="0">
      <alignment vertical="center"/>
      <protection/>
    </xf>
    <xf numFmtId="0" fontId="35" fillId="13" borderId="0" applyNumberFormat="0" applyBorder="0" applyAlignment="0" applyProtection="0"/>
    <xf numFmtId="0" fontId="7" fillId="0" borderId="0">
      <alignment vertical="center"/>
      <protection/>
    </xf>
    <xf numFmtId="0" fontId="48" fillId="0" borderId="7" applyNumberFormat="0" applyFill="0" applyAlignment="0" applyProtection="0"/>
    <xf numFmtId="0" fontId="44" fillId="0" borderId="0" applyNumberFormat="0" applyFill="0" applyBorder="0" applyAlignment="0" applyProtection="0"/>
    <xf numFmtId="0" fontId="35" fillId="14" borderId="0" applyNumberFormat="0" applyBorder="0" applyAlignment="0" applyProtection="0"/>
    <xf numFmtId="42" fontId="19"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0" fillId="16" borderId="8" applyNumberFormat="0" applyFont="0" applyAlignment="0" applyProtection="0"/>
    <xf numFmtId="0" fontId="36" fillId="17" borderId="0" applyNumberFormat="0" applyBorder="0" applyAlignment="0" applyProtection="0"/>
    <xf numFmtId="0" fontId="50" fillId="18" borderId="0" applyNumberFormat="0" applyBorder="0" applyAlignment="0" applyProtection="0"/>
    <xf numFmtId="0" fontId="35" fillId="0" borderId="0">
      <alignment vertical="center"/>
      <protection/>
    </xf>
    <xf numFmtId="0" fontId="35" fillId="19" borderId="0" applyNumberFormat="0" applyBorder="0" applyAlignment="0" applyProtection="0"/>
    <xf numFmtId="0" fontId="51" fillId="20" borderId="0" applyNumberFormat="0" applyBorder="0" applyAlignment="0" applyProtection="0"/>
    <xf numFmtId="0" fontId="52" fillId="4" borderId="9"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19" fillId="0" borderId="0" applyFont="0" applyFill="0" applyBorder="0" applyAlignment="0" applyProtection="0"/>
    <xf numFmtId="0" fontId="36" fillId="26" borderId="0" applyNumberFormat="0" applyBorder="0" applyAlignment="0" applyProtection="0"/>
    <xf numFmtId="0" fontId="7" fillId="0" borderId="0">
      <alignment vertical="center"/>
      <protection/>
    </xf>
    <xf numFmtId="44" fontId="19" fillId="0" borderId="0" applyFont="0" applyFill="0" applyBorder="0" applyAlignment="0" applyProtection="0"/>
    <xf numFmtId="0" fontId="36" fillId="27" borderId="0" applyNumberFormat="0" applyBorder="0" applyAlignment="0" applyProtection="0"/>
    <xf numFmtId="0" fontId="35" fillId="28" borderId="0" applyNumberFormat="0" applyBorder="0" applyAlignment="0" applyProtection="0"/>
    <xf numFmtId="0" fontId="53" fillId="29" borderId="9" applyNumberFormat="0" applyAlignment="0" applyProtection="0"/>
    <xf numFmtId="0" fontId="35" fillId="30" borderId="0" applyNumberFormat="0" applyBorder="0" applyAlignment="0" applyProtection="0"/>
    <xf numFmtId="0" fontId="36" fillId="31" borderId="0" applyNumberFormat="0" applyBorder="0" applyAlignment="0" applyProtection="0"/>
    <xf numFmtId="0" fontId="35" fillId="0" borderId="0">
      <alignment vertical="center"/>
      <protection/>
    </xf>
    <xf numFmtId="0" fontId="35" fillId="32" borderId="0" applyNumberFormat="0" applyBorder="0" applyAlignment="0" applyProtection="0"/>
  </cellStyleXfs>
  <cellXfs count="143">
    <xf numFmtId="0" fontId="0" fillId="0" borderId="0" xfId="0" applyAlignment="1">
      <alignment/>
    </xf>
    <xf numFmtId="0" fontId="0" fillId="0" borderId="0" xfId="0" applyFont="1" applyAlignment="1">
      <alignment horizontal="center"/>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Fill="1" applyAlignment="1">
      <alignment/>
    </xf>
    <xf numFmtId="0" fontId="4" fillId="0" borderId="0" xfId="0" applyFont="1" applyFill="1" applyAlignment="1">
      <alignment wrapText="1"/>
    </xf>
    <xf numFmtId="0" fontId="3" fillId="0" borderId="0" xfId="0" applyFont="1" applyFill="1" applyAlignment="1">
      <alignment/>
    </xf>
    <xf numFmtId="0" fontId="3" fillId="0" borderId="0" xfId="0" applyFont="1" applyFill="1" applyAlignment="1">
      <alignment/>
    </xf>
    <xf numFmtId="0" fontId="4" fillId="0" borderId="0" xfId="0" applyFont="1" applyAlignment="1">
      <alignment wrapText="1"/>
    </xf>
    <xf numFmtId="0" fontId="2" fillId="0" borderId="0" xfId="0" applyFont="1" applyFill="1" applyAlignment="1">
      <alignment/>
    </xf>
    <xf numFmtId="0" fontId="4" fillId="0" borderId="0" xfId="0" applyFont="1" applyFill="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Fill="1" applyAlignment="1">
      <alignment/>
    </xf>
    <xf numFmtId="0" fontId="0" fillId="0" borderId="0" xfId="0" applyFont="1" applyAlignment="1">
      <alignment/>
    </xf>
    <xf numFmtId="49" fontId="5" fillId="0" borderId="0" xfId="0" applyNumberFormat="1"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0" borderId="10" xfId="0" applyFont="1" applyBorder="1" applyAlignment="1">
      <alignment horizontal="center" vertical="center"/>
    </xf>
    <xf numFmtId="49"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wrapText="1"/>
    </xf>
    <xf numFmtId="49" fontId="3" fillId="3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wrapText="1"/>
    </xf>
    <xf numFmtId="0" fontId="4" fillId="0" borderId="10" xfId="0" applyFont="1" applyBorder="1" applyAlignment="1">
      <alignment horizontal="center" vertical="center"/>
    </xf>
    <xf numFmtId="49" fontId="4" fillId="0" borderId="10" xfId="0" applyNumberFormat="1" applyFont="1" applyBorder="1" applyAlignment="1">
      <alignment wrapText="1"/>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6" fillId="0" borderId="0" xfId="0" applyFont="1" applyAlignment="1">
      <alignment horizontal="left" vertical="center"/>
    </xf>
    <xf numFmtId="0" fontId="2" fillId="0"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51" applyFont="1" applyFill="1" applyBorder="1" applyAlignment="1">
      <alignment horizontal="center" vertical="center" wrapText="1"/>
      <protection/>
    </xf>
    <xf numFmtId="0" fontId="2" fillId="33" borderId="10" xfId="5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51" applyFont="1" applyFill="1" applyBorder="1" applyAlignment="1">
      <alignment horizontal="center" vertical="center" wrapText="1"/>
      <protection/>
    </xf>
    <xf numFmtId="0" fontId="9" fillId="35" borderId="10" xfId="0" applyFont="1" applyFill="1" applyBorder="1" applyAlignment="1">
      <alignment horizontal="left" vertical="center" wrapText="1"/>
    </xf>
    <xf numFmtId="0" fontId="14" fillId="35"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69"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2" fillId="33" borderId="10" xfId="69"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4" fillId="0" borderId="10" xfId="69" applyFont="1" applyFill="1" applyBorder="1" applyAlignment="1">
      <alignment horizontal="center" vertical="center" wrapText="1"/>
      <protection/>
    </xf>
    <xf numFmtId="0" fontId="4" fillId="0" borderId="10" xfId="15"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0" borderId="10" xfId="15"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14" fillId="35" borderId="10" xfId="0" applyFont="1" applyFill="1" applyBorder="1" applyAlignment="1">
      <alignment horizontal="center" vertical="center" wrapText="1"/>
    </xf>
  </cellXfs>
  <cellStyles count="57">
    <cellStyle name="Normal" xfId="0"/>
    <cellStyle name="常规 10 3 2 2 2 2" xfId="15"/>
    <cellStyle name="常规 4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常规 2 2 2 2 2" xfId="37"/>
    <cellStyle name="Followed Hyperlink" xfId="38"/>
    <cellStyle name="常规 2 2"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常规 2 2 2 2 2 2 2 2"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常规 3 2 2 2 2 2" xfId="62"/>
    <cellStyle name="Currency" xfId="63"/>
    <cellStyle name="强调文字颜色 3" xfId="64"/>
    <cellStyle name="20% - 强调文字颜色 3" xfId="65"/>
    <cellStyle name="输入" xfId="66"/>
    <cellStyle name="40% - 强调文字颜色 3" xfId="67"/>
    <cellStyle name="强调文字颜色 4" xfId="68"/>
    <cellStyle name="常规 4 2 2 2 2 2 2 2" xfId="69"/>
    <cellStyle name="20% - 强调文字颜色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90"/>
  <sheetViews>
    <sheetView tabSelected="1" zoomScale="90" zoomScaleNormal="90" workbookViewId="0" topLeftCell="A1">
      <pane ySplit="5" topLeftCell="A24" activePane="bottomLeft" state="frozen"/>
      <selection pane="bottomLeft" activeCell="F24" sqref="F24"/>
    </sheetView>
  </sheetViews>
  <sheetFormatPr defaultColWidth="9.140625" defaultRowHeight="12.75"/>
  <cols>
    <col min="1" max="1" width="8.7109375" style="15" customWidth="1"/>
    <col min="2" max="2" width="13.57421875" style="16" customWidth="1"/>
    <col min="3" max="3" width="13.57421875" style="17" customWidth="1"/>
    <col min="4" max="4" width="27.00390625" style="18" customWidth="1"/>
    <col min="5" max="5" width="8.57421875" style="18" bestFit="1" customWidth="1"/>
    <col min="6" max="6" width="67.00390625" style="18" customWidth="1"/>
    <col min="7" max="7" width="9.28125" style="19" customWidth="1"/>
    <col min="8" max="8" width="10.7109375" style="18" customWidth="1"/>
    <col min="9" max="9" width="16.00390625" style="18" customWidth="1"/>
    <col min="10" max="10" width="8.57421875" style="18" bestFit="1" customWidth="1"/>
    <col min="11" max="12" width="13.140625" style="18" customWidth="1"/>
    <col min="13" max="13" width="12.7109375" style="18" customWidth="1"/>
    <col min="14" max="14" width="12.00390625" style="18" customWidth="1"/>
    <col min="15" max="15" width="9.28125" style="18" customWidth="1"/>
    <col min="16" max="16" width="9.8515625" style="18" customWidth="1"/>
    <col min="17" max="17" width="8.00390625" style="18" customWidth="1"/>
    <col min="18" max="18" width="29.140625" style="19" customWidth="1"/>
    <col min="19" max="19" width="34.7109375" style="18" customWidth="1"/>
    <col min="20" max="20" width="32.140625" style="20" customWidth="1"/>
    <col min="21" max="21" width="9.140625" style="21" customWidth="1"/>
    <col min="22" max="16384" width="9.140625" style="15" customWidth="1"/>
  </cols>
  <sheetData>
    <row r="1" spans="2:20" ht="54.75" customHeight="1">
      <c r="B1" s="22" t="s">
        <v>0</v>
      </c>
      <c r="C1" s="22"/>
      <c r="D1" s="22"/>
      <c r="E1" s="22"/>
      <c r="F1" s="22"/>
      <c r="G1" s="22"/>
      <c r="H1" s="22"/>
      <c r="I1" s="22"/>
      <c r="J1" s="22"/>
      <c r="K1" s="22"/>
      <c r="L1" s="22"/>
      <c r="M1" s="22"/>
      <c r="N1" s="22"/>
      <c r="O1" s="22"/>
      <c r="P1" s="22"/>
      <c r="Q1" s="22"/>
      <c r="R1" s="22"/>
      <c r="S1" s="22"/>
      <c r="T1" s="91"/>
    </row>
    <row r="2" spans="1:3" ht="18" customHeight="1">
      <c r="A2" s="23"/>
      <c r="B2" s="24"/>
      <c r="C2" s="25"/>
    </row>
    <row r="3" spans="1:21" ht="15" customHeight="1">
      <c r="A3" s="26" t="s">
        <v>1</v>
      </c>
      <c r="B3" s="27" t="s">
        <v>2</v>
      </c>
      <c r="C3" s="27" t="s">
        <v>3</v>
      </c>
      <c r="D3" s="28" t="s">
        <v>4</v>
      </c>
      <c r="E3" s="28" t="s">
        <v>5</v>
      </c>
      <c r="F3" s="28" t="s">
        <v>6</v>
      </c>
      <c r="G3" s="69" t="s">
        <v>7</v>
      </c>
      <c r="H3" s="69" t="s">
        <v>8</v>
      </c>
      <c r="I3" s="28" t="s">
        <v>9</v>
      </c>
      <c r="J3" s="28" t="s">
        <v>10</v>
      </c>
      <c r="K3" s="28" t="s">
        <v>11</v>
      </c>
      <c r="L3" s="28"/>
      <c r="M3" s="28"/>
      <c r="N3" s="28"/>
      <c r="O3" s="28"/>
      <c r="P3" s="28"/>
      <c r="Q3" s="28"/>
      <c r="R3" s="28" t="s">
        <v>12</v>
      </c>
      <c r="S3" s="28" t="s">
        <v>13</v>
      </c>
      <c r="T3" s="28" t="s">
        <v>14</v>
      </c>
      <c r="U3" s="28" t="s">
        <v>15</v>
      </c>
    </row>
    <row r="4" spans="1:21" s="1" customFormat="1" ht="21" customHeight="1">
      <c r="A4" s="26"/>
      <c r="B4" s="27"/>
      <c r="C4" s="27"/>
      <c r="D4" s="28"/>
      <c r="E4" s="28"/>
      <c r="F4" s="28"/>
      <c r="G4" s="69"/>
      <c r="H4" s="69"/>
      <c r="I4" s="28"/>
      <c r="J4" s="28"/>
      <c r="K4" s="28" t="s">
        <v>16</v>
      </c>
      <c r="L4" s="69" t="s">
        <v>17</v>
      </c>
      <c r="M4" s="28" t="s">
        <v>18</v>
      </c>
      <c r="N4" s="28"/>
      <c r="O4" s="28" t="s">
        <v>19</v>
      </c>
      <c r="P4" s="28" t="s">
        <v>20</v>
      </c>
      <c r="Q4" s="28" t="s">
        <v>21</v>
      </c>
      <c r="R4" s="28"/>
      <c r="S4" s="28"/>
      <c r="T4" s="28"/>
      <c r="U4" s="28"/>
    </row>
    <row r="5" spans="1:21" ht="121.5" customHeight="1">
      <c r="A5" s="26"/>
      <c r="B5" s="27"/>
      <c r="C5" s="27"/>
      <c r="D5" s="28"/>
      <c r="E5" s="28"/>
      <c r="F5" s="28"/>
      <c r="G5" s="69"/>
      <c r="H5" s="69"/>
      <c r="I5" s="28"/>
      <c r="J5" s="28"/>
      <c r="K5" s="28"/>
      <c r="L5" s="69"/>
      <c r="M5" s="28" t="s">
        <v>22</v>
      </c>
      <c r="N5" s="28" t="s">
        <v>23</v>
      </c>
      <c r="O5" s="28"/>
      <c r="P5" s="28"/>
      <c r="Q5" s="28"/>
      <c r="R5" s="28"/>
      <c r="S5" s="28"/>
      <c r="T5" s="28"/>
      <c r="U5" s="28"/>
    </row>
    <row r="6" spans="1:21" s="2" customFormat="1" ht="24.75" customHeight="1">
      <c r="A6" s="29"/>
      <c r="B6" s="30" t="s">
        <v>24</v>
      </c>
      <c r="C6" s="30"/>
      <c r="D6" s="31"/>
      <c r="E6" s="31"/>
      <c r="F6" s="31"/>
      <c r="G6" s="70"/>
      <c r="H6" s="70"/>
      <c r="I6" s="31"/>
      <c r="J6" s="31"/>
      <c r="K6" s="88">
        <f>SUM(M6:Q6)</f>
        <v>26745.88</v>
      </c>
      <c r="L6" s="88">
        <f aca="true" t="shared" si="0" ref="L6:L37">SUM(M6:O6)</f>
        <v>23190.88</v>
      </c>
      <c r="M6" s="31">
        <f>SUM(M7+M45+M52+M82+M87)</f>
        <v>11018.36</v>
      </c>
      <c r="N6" s="31">
        <f>SUM(N7+N45+N52+N82+N87)</f>
        <v>6172.52</v>
      </c>
      <c r="O6" s="31">
        <f>SUM(O7+O45+O52+O82+O87)</f>
        <v>6000</v>
      </c>
      <c r="P6" s="31">
        <f>SUM(P7+P45+P52+P82+P87)</f>
        <v>305</v>
      </c>
      <c r="Q6" s="31">
        <f>SUM(Q7+Q45+Q52+Q82+Q87)</f>
        <v>3250</v>
      </c>
      <c r="R6" s="31"/>
      <c r="S6" s="31"/>
      <c r="T6" s="92"/>
      <c r="U6" s="113"/>
    </row>
    <row r="7" spans="1:21" s="3" customFormat="1" ht="28.5" customHeight="1">
      <c r="A7" s="32" t="s">
        <v>25</v>
      </c>
      <c r="B7" s="33" t="s">
        <v>26</v>
      </c>
      <c r="C7" s="33"/>
      <c r="D7" s="34"/>
      <c r="E7" s="71"/>
      <c r="F7" s="71"/>
      <c r="G7" s="71"/>
      <c r="H7" s="71"/>
      <c r="I7" s="71"/>
      <c r="J7" s="71"/>
      <c r="K7" s="82">
        <f>SUM(M7:Q7)</f>
        <v>17585</v>
      </c>
      <c r="L7" s="82">
        <f t="shared" si="0"/>
        <v>14290</v>
      </c>
      <c r="M7" s="71">
        <f>SUM(M8+M39+M41+M43)</f>
        <v>7401</v>
      </c>
      <c r="N7" s="71">
        <f>SUM(N8+N39+N41+N43)</f>
        <v>2709</v>
      </c>
      <c r="O7" s="71">
        <f>SUM(O8+O39+O41+O43)</f>
        <v>4180</v>
      </c>
      <c r="P7" s="71">
        <f>SUM(P8+P39+P41+P43)</f>
        <v>305</v>
      </c>
      <c r="Q7" s="71">
        <f>SUM(Q8+Q39+Q41+Q43)</f>
        <v>2990</v>
      </c>
      <c r="R7" s="71"/>
      <c r="S7" s="93"/>
      <c r="T7" s="94"/>
      <c r="U7" s="114"/>
    </row>
    <row r="8" spans="1:21" s="4" customFormat="1" ht="24" customHeight="1">
      <c r="A8" s="35" t="s">
        <v>27</v>
      </c>
      <c r="B8" s="36"/>
      <c r="C8" s="37" t="s">
        <v>28</v>
      </c>
      <c r="D8" s="37"/>
      <c r="E8" s="72"/>
      <c r="F8" s="72"/>
      <c r="G8" s="72"/>
      <c r="H8" s="72"/>
      <c r="I8" s="72"/>
      <c r="J8" s="72"/>
      <c r="K8" s="86">
        <f>SUM(M8:Q8)</f>
        <v>15425</v>
      </c>
      <c r="L8" s="86">
        <f t="shared" si="0"/>
        <v>12570</v>
      </c>
      <c r="M8" s="72">
        <f>SUM(M9:M38)</f>
        <v>6321</v>
      </c>
      <c r="N8" s="72">
        <f>SUM(N9:N38)</f>
        <v>2589</v>
      </c>
      <c r="O8" s="72">
        <f>SUM(O9:O38)</f>
        <v>3660</v>
      </c>
      <c r="P8" s="72">
        <f>SUM(P9:P38)</f>
        <v>305</v>
      </c>
      <c r="Q8" s="72">
        <f>SUM(Q9:Q38)</f>
        <v>2550</v>
      </c>
      <c r="R8" s="72"/>
      <c r="S8" s="95"/>
      <c r="T8" s="96"/>
      <c r="U8" s="115"/>
    </row>
    <row r="9" spans="1:21" s="5" customFormat="1" ht="84.75" customHeight="1">
      <c r="A9" s="38">
        <v>1</v>
      </c>
      <c r="B9" s="39"/>
      <c r="C9" s="40" t="s">
        <v>29</v>
      </c>
      <c r="D9" s="41" t="s">
        <v>30</v>
      </c>
      <c r="E9" s="43" t="s">
        <v>31</v>
      </c>
      <c r="F9" s="73" t="s">
        <v>32</v>
      </c>
      <c r="G9" s="43"/>
      <c r="H9" s="43" t="s">
        <v>33</v>
      </c>
      <c r="I9" s="43" t="s">
        <v>34</v>
      </c>
      <c r="J9" s="43" t="s">
        <v>35</v>
      </c>
      <c r="K9" s="75">
        <f aca="true" t="shared" si="1" ref="K9:K37">SUM(M9:Q9)</f>
        <v>686</v>
      </c>
      <c r="L9" s="75">
        <f t="shared" si="0"/>
        <v>686</v>
      </c>
      <c r="M9" s="89">
        <v>686</v>
      </c>
      <c r="N9" s="75"/>
      <c r="O9" s="75"/>
      <c r="P9" s="75"/>
      <c r="Q9" s="75"/>
      <c r="R9" s="43" t="s">
        <v>36</v>
      </c>
      <c r="S9" s="97"/>
      <c r="T9" s="73" t="s">
        <v>37</v>
      </c>
      <c r="U9" s="41"/>
    </row>
    <row r="10" spans="1:21" s="5" customFormat="1" ht="105" customHeight="1">
      <c r="A10" s="38">
        <v>2</v>
      </c>
      <c r="B10" s="39"/>
      <c r="C10" s="42"/>
      <c r="D10" s="41" t="s">
        <v>38</v>
      </c>
      <c r="E10" s="43" t="s">
        <v>31</v>
      </c>
      <c r="F10" s="73" t="s">
        <v>39</v>
      </c>
      <c r="G10" s="43" t="s">
        <v>40</v>
      </c>
      <c r="H10" s="43" t="s">
        <v>33</v>
      </c>
      <c r="I10" s="43" t="s">
        <v>34</v>
      </c>
      <c r="J10" s="43" t="s">
        <v>35</v>
      </c>
      <c r="K10" s="75">
        <f t="shared" si="1"/>
        <v>1500</v>
      </c>
      <c r="L10" s="75">
        <f t="shared" si="0"/>
        <v>1500</v>
      </c>
      <c r="M10" s="75">
        <v>900</v>
      </c>
      <c r="N10" s="75"/>
      <c r="O10" s="75">
        <v>600</v>
      </c>
      <c r="P10" s="75"/>
      <c r="Q10" s="75"/>
      <c r="R10" s="43" t="s">
        <v>36</v>
      </c>
      <c r="S10" s="97"/>
      <c r="T10" s="73" t="s">
        <v>41</v>
      </c>
      <c r="U10" s="41"/>
    </row>
    <row r="11" spans="1:21" s="5" customFormat="1" ht="159.75" customHeight="1">
      <c r="A11" s="38">
        <v>3</v>
      </c>
      <c r="B11" s="39"/>
      <c r="C11" s="42"/>
      <c r="D11" s="41" t="s">
        <v>42</v>
      </c>
      <c r="E11" s="43" t="s">
        <v>31</v>
      </c>
      <c r="F11" s="73" t="s">
        <v>43</v>
      </c>
      <c r="G11" s="43" t="s">
        <v>44</v>
      </c>
      <c r="H11" s="43" t="s">
        <v>33</v>
      </c>
      <c r="I11" s="43" t="s">
        <v>34</v>
      </c>
      <c r="J11" s="43" t="s">
        <v>35</v>
      </c>
      <c r="K11" s="75">
        <f t="shared" si="1"/>
        <v>2500</v>
      </c>
      <c r="L11" s="75">
        <f t="shared" si="0"/>
        <v>2500</v>
      </c>
      <c r="M11" s="75">
        <v>2000</v>
      </c>
      <c r="N11" s="75"/>
      <c r="O11" s="75">
        <v>500</v>
      </c>
      <c r="P11" s="75"/>
      <c r="Q11" s="75"/>
      <c r="R11" s="43" t="s">
        <v>36</v>
      </c>
      <c r="S11" s="97"/>
      <c r="T11" s="73" t="s">
        <v>45</v>
      </c>
      <c r="U11" s="41"/>
    </row>
    <row r="12" spans="1:252" s="5" customFormat="1" ht="81" customHeight="1">
      <c r="A12" s="38">
        <v>4</v>
      </c>
      <c r="B12" s="43"/>
      <c r="C12" s="42"/>
      <c r="D12" s="44" t="s">
        <v>46</v>
      </c>
      <c r="E12" s="44" t="s">
        <v>31</v>
      </c>
      <c r="F12" s="73" t="s">
        <v>47</v>
      </c>
      <c r="G12" s="74"/>
      <c r="H12" s="44" t="s">
        <v>33</v>
      </c>
      <c r="I12" s="43" t="s">
        <v>34</v>
      </c>
      <c r="J12" s="44" t="s">
        <v>35</v>
      </c>
      <c r="K12" s="75">
        <f t="shared" si="1"/>
        <v>500</v>
      </c>
      <c r="L12" s="75">
        <f t="shared" si="0"/>
        <v>500</v>
      </c>
      <c r="M12" s="74">
        <v>500</v>
      </c>
      <c r="N12" s="74"/>
      <c r="O12" s="74"/>
      <c r="P12" s="74"/>
      <c r="Q12" s="74"/>
      <c r="R12" s="43" t="s">
        <v>36</v>
      </c>
      <c r="S12" s="97"/>
      <c r="T12" s="98" t="s">
        <v>48</v>
      </c>
      <c r="U12" s="116"/>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1" s="5" customFormat="1" ht="57" customHeight="1">
      <c r="A13" s="38">
        <v>5</v>
      </c>
      <c r="B13" s="39"/>
      <c r="C13" s="42"/>
      <c r="D13" s="41" t="s">
        <v>49</v>
      </c>
      <c r="E13" s="43" t="s">
        <v>31</v>
      </c>
      <c r="F13" s="73" t="s">
        <v>50</v>
      </c>
      <c r="G13" s="43" t="s">
        <v>51</v>
      </c>
      <c r="H13" s="43" t="s">
        <v>33</v>
      </c>
      <c r="I13" s="43" t="s">
        <v>34</v>
      </c>
      <c r="J13" s="43" t="s">
        <v>35</v>
      </c>
      <c r="K13" s="75">
        <f t="shared" si="1"/>
        <v>160</v>
      </c>
      <c r="L13" s="75">
        <f t="shared" si="0"/>
        <v>160</v>
      </c>
      <c r="M13" s="75"/>
      <c r="N13" s="75">
        <v>160</v>
      </c>
      <c r="O13" s="75"/>
      <c r="P13" s="75"/>
      <c r="Q13" s="75"/>
      <c r="R13" s="43" t="s">
        <v>36</v>
      </c>
      <c r="S13" s="97"/>
      <c r="T13" s="73" t="s">
        <v>52</v>
      </c>
      <c r="U13" s="41"/>
    </row>
    <row r="14" spans="1:21" s="5" customFormat="1" ht="71.25">
      <c r="A14" s="38">
        <v>6</v>
      </c>
      <c r="B14" s="39"/>
      <c r="C14" s="42"/>
      <c r="D14" s="41" t="s">
        <v>53</v>
      </c>
      <c r="E14" s="43" t="s">
        <v>31</v>
      </c>
      <c r="F14" s="73" t="s">
        <v>54</v>
      </c>
      <c r="G14" s="43" t="s">
        <v>55</v>
      </c>
      <c r="H14" s="43" t="s">
        <v>33</v>
      </c>
      <c r="I14" s="43" t="s">
        <v>34</v>
      </c>
      <c r="J14" s="43" t="s">
        <v>35</v>
      </c>
      <c r="K14" s="75">
        <f t="shared" si="1"/>
        <v>30</v>
      </c>
      <c r="L14" s="75">
        <f t="shared" si="0"/>
        <v>30</v>
      </c>
      <c r="M14" s="75"/>
      <c r="N14" s="75">
        <v>30</v>
      </c>
      <c r="O14" s="75"/>
      <c r="P14" s="75"/>
      <c r="Q14" s="75"/>
      <c r="R14" s="43" t="s">
        <v>36</v>
      </c>
      <c r="S14" s="97"/>
      <c r="T14" s="73" t="s">
        <v>56</v>
      </c>
      <c r="U14" s="41"/>
    </row>
    <row r="15" spans="1:21" s="5" customFormat="1" ht="114">
      <c r="A15" s="38">
        <v>7</v>
      </c>
      <c r="B15" s="39"/>
      <c r="C15" s="42"/>
      <c r="D15" s="41" t="s">
        <v>57</v>
      </c>
      <c r="E15" s="43" t="s">
        <v>31</v>
      </c>
      <c r="F15" s="73" t="s">
        <v>58</v>
      </c>
      <c r="G15" s="43"/>
      <c r="H15" s="43" t="s">
        <v>33</v>
      </c>
      <c r="I15" s="43" t="s">
        <v>34</v>
      </c>
      <c r="J15" s="43" t="s">
        <v>35</v>
      </c>
      <c r="K15" s="75">
        <f t="shared" si="1"/>
        <v>50</v>
      </c>
      <c r="L15" s="75">
        <f t="shared" si="0"/>
        <v>50</v>
      </c>
      <c r="M15" s="75"/>
      <c r="N15" s="75">
        <v>50</v>
      </c>
      <c r="O15" s="75"/>
      <c r="P15" s="75"/>
      <c r="Q15" s="75"/>
      <c r="R15" s="43" t="s">
        <v>36</v>
      </c>
      <c r="S15" s="97"/>
      <c r="T15" s="73" t="s">
        <v>59</v>
      </c>
      <c r="U15" s="41"/>
    </row>
    <row r="16" spans="1:21" s="5" customFormat="1" ht="153" customHeight="1">
      <c r="A16" s="38">
        <v>8</v>
      </c>
      <c r="B16" s="39"/>
      <c r="C16" s="45"/>
      <c r="D16" s="41" t="s">
        <v>60</v>
      </c>
      <c r="E16" s="43" t="s">
        <v>31</v>
      </c>
      <c r="F16" s="73" t="s">
        <v>61</v>
      </c>
      <c r="G16" s="43"/>
      <c r="H16" s="43" t="s">
        <v>33</v>
      </c>
      <c r="I16" s="43" t="s">
        <v>34</v>
      </c>
      <c r="J16" s="43" t="s">
        <v>35</v>
      </c>
      <c r="K16" s="75">
        <f t="shared" si="1"/>
        <v>120</v>
      </c>
      <c r="L16" s="75">
        <f t="shared" si="0"/>
        <v>120</v>
      </c>
      <c r="M16" s="75"/>
      <c r="N16" s="75">
        <v>120</v>
      </c>
      <c r="O16" s="75"/>
      <c r="P16" s="75"/>
      <c r="Q16" s="75"/>
      <c r="R16" s="43" t="s">
        <v>36</v>
      </c>
      <c r="S16" s="97" t="s">
        <v>62</v>
      </c>
      <c r="T16" s="73" t="s">
        <v>63</v>
      </c>
      <c r="U16" s="41"/>
    </row>
    <row r="17" spans="1:21" s="5" customFormat="1" ht="153" customHeight="1">
      <c r="A17" s="38">
        <v>9</v>
      </c>
      <c r="B17" s="39"/>
      <c r="C17" s="40" t="s">
        <v>29</v>
      </c>
      <c r="D17" s="41" t="s">
        <v>64</v>
      </c>
      <c r="E17" s="43" t="s">
        <v>31</v>
      </c>
      <c r="F17" s="73" t="s">
        <v>65</v>
      </c>
      <c r="G17" s="43"/>
      <c r="H17" s="43" t="s">
        <v>66</v>
      </c>
      <c r="I17" s="43" t="s">
        <v>67</v>
      </c>
      <c r="J17" s="43" t="s">
        <v>68</v>
      </c>
      <c r="K17" s="75">
        <f t="shared" si="1"/>
        <v>30</v>
      </c>
      <c r="L17" s="75">
        <f t="shared" si="0"/>
        <v>30</v>
      </c>
      <c r="M17" s="75"/>
      <c r="N17" s="75">
        <v>30</v>
      </c>
      <c r="O17" s="75"/>
      <c r="P17" s="75"/>
      <c r="Q17" s="75"/>
      <c r="R17" s="43" t="s">
        <v>69</v>
      </c>
      <c r="S17" s="97" t="s">
        <v>70</v>
      </c>
      <c r="T17" s="73" t="s">
        <v>71</v>
      </c>
      <c r="U17" s="41"/>
    </row>
    <row r="18" spans="1:21" s="5" customFormat="1" ht="105.75" customHeight="1">
      <c r="A18" s="38">
        <v>10</v>
      </c>
      <c r="B18" s="39"/>
      <c r="C18" s="42"/>
      <c r="D18" s="41" t="s">
        <v>72</v>
      </c>
      <c r="E18" s="43" t="s">
        <v>31</v>
      </c>
      <c r="F18" s="73" t="s">
        <v>73</v>
      </c>
      <c r="G18" s="43"/>
      <c r="H18" s="43" t="s">
        <v>74</v>
      </c>
      <c r="I18" s="43" t="s">
        <v>34</v>
      </c>
      <c r="J18" s="43" t="s">
        <v>35</v>
      </c>
      <c r="K18" s="75">
        <f t="shared" si="1"/>
        <v>10</v>
      </c>
      <c r="L18" s="75">
        <f t="shared" si="0"/>
        <v>10</v>
      </c>
      <c r="M18" s="75"/>
      <c r="N18" s="75">
        <v>10</v>
      </c>
      <c r="O18" s="75"/>
      <c r="P18" s="75"/>
      <c r="Q18" s="75"/>
      <c r="R18" s="43"/>
      <c r="S18" s="97" t="s">
        <v>75</v>
      </c>
      <c r="T18" s="73" t="s">
        <v>76</v>
      </c>
      <c r="U18" s="41"/>
    </row>
    <row r="19" spans="1:21" s="5" customFormat="1" ht="102" customHeight="1">
      <c r="A19" s="38">
        <v>11</v>
      </c>
      <c r="B19" s="39"/>
      <c r="C19" s="42"/>
      <c r="D19" s="41" t="s">
        <v>77</v>
      </c>
      <c r="E19" s="43" t="s">
        <v>31</v>
      </c>
      <c r="F19" s="73" t="s">
        <v>78</v>
      </c>
      <c r="G19" s="43" t="s">
        <v>40</v>
      </c>
      <c r="H19" s="43" t="s">
        <v>33</v>
      </c>
      <c r="I19" s="43" t="s">
        <v>34</v>
      </c>
      <c r="J19" s="43" t="s">
        <v>35</v>
      </c>
      <c r="K19" s="75">
        <f t="shared" si="1"/>
        <v>500</v>
      </c>
      <c r="L19" s="75">
        <f t="shared" si="0"/>
        <v>500</v>
      </c>
      <c r="M19" s="75"/>
      <c r="N19" s="75">
        <v>300</v>
      </c>
      <c r="O19" s="75">
        <v>200</v>
      </c>
      <c r="P19" s="75"/>
      <c r="Q19" s="75"/>
      <c r="R19" s="43" t="s">
        <v>36</v>
      </c>
      <c r="S19" s="97"/>
      <c r="T19" s="73" t="s">
        <v>79</v>
      </c>
      <c r="U19" s="41"/>
    </row>
    <row r="20" spans="1:252" s="5" customFormat="1" ht="174.75" customHeight="1">
      <c r="A20" s="38">
        <v>12</v>
      </c>
      <c r="B20" s="43"/>
      <c r="C20" s="43" t="s">
        <v>80</v>
      </c>
      <c r="D20" s="44" t="s">
        <v>81</v>
      </c>
      <c r="E20" s="44" t="s">
        <v>31</v>
      </c>
      <c r="F20" s="73" t="s">
        <v>82</v>
      </c>
      <c r="G20" s="74"/>
      <c r="H20" s="44" t="s">
        <v>33</v>
      </c>
      <c r="I20" s="43" t="s">
        <v>34</v>
      </c>
      <c r="J20" s="44" t="s">
        <v>35</v>
      </c>
      <c r="K20" s="75">
        <f t="shared" si="1"/>
        <v>230</v>
      </c>
      <c r="L20" s="75">
        <f t="shared" si="0"/>
        <v>80</v>
      </c>
      <c r="M20" s="74"/>
      <c r="N20" s="74">
        <v>80</v>
      </c>
      <c r="O20" s="74"/>
      <c r="P20" s="74"/>
      <c r="Q20" s="74">
        <v>150</v>
      </c>
      <c r="R20" s="43" t="s">
        <v>36</v>
      </c>
      <c r="S20" s="97"/>
      <c r="T20" s="98" t="s">
        <v>83</v>
      </c>
      <c r="U20" s="116"/>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row>
    <row r="21" spans="1:21" s="5" customFormat="1" ht="205.5" customHeight="1">
      <c r="A21" s="38">
        <v>13</v>
      </c>
      <c r="B21" s="43"/>
      <c r="C21" s="43"/>
      <c r="D21" s="46" t="s">
        <v>84</v>
      </c>
      <c r="E21" s="43" t="s">
        <v>31</v>
      </c>
      <c r="F21" s="73" t="s">
        <v>85</v>
      </c>
      <c r="G21" s="75"/>
      <c r="H21" s="43" t="s">
        <v>86</v>
      </c>
      <c r="I21" s="43" t="s">
        <v>34</v>
      </c>
      <c r="J21" s="44" t="s">
        <v>35</v>
      </c>
      <c r="K21" s="75">
        <f t="shared" si="1"/>
        <v>205</v>
      </c>
      <c r="L21" s="75">
        <f t="shared" si="0"/>
        <v>205</v>
      </c>
      <c r="M21" s="75"/>
      <c r="N21" s="75">
        <v>205</v>
      </c>
      <c r="O21" s="75"/>
      <c r="P21" s="75"/>
      <c r="Q21" s="75"/>
      <c r="R21" s="43" t="s">
        <v>87</v>
      </c>
      <c r="S21" s="97" t="s">
        <v>88</v>
      </c>
      <c r="T21" s="73" t="s">
        <v>89</v>
      </c>
      <c r="U21" s="41"/>
    </row>
    <row r="22" spans="1:21" s="5" customFormat="1" ht="199.5" customHeight="1">
      <c r="A22" s="38">
        <v>14</v>
      </c>
      <c r="B22" s="39"/>
      <c r="C22" s="40" t="s">
        <v>90</v>
      </c>
      <c r="D22" s="41" t="s">
        <v>91</v>
      </c>
      <c r="E22" s="43" t="s">
        <v>31</v>
      </c>
      <c r="F22" s="73" t="s">
        <v>92</v>
      </c>
      <c r="G22" s="43"/>
      <c r="H22" s="43" t="s">
        <v>33</v>
      </c>
      <c r="I22" s="43" t="s">
        <v>93</v>
      </c>
      <c r="J22" s="43" t="s">
        <v>35</v>
      </c>
      <c r="K22" s="75">
        <f t="shared" si="1"/>
        <v>130</v>
      </c>
      <c r="L22" s="75">
        <f t="shared" si="0"/>
        <v>130</v>
      </c>
      <c r="M22" s="89"/>
      <c r="N22" s="75">
        <v>130</v>
      </c>
      <c r="O22" s="75"/>
      <c r="P22" s="75"/>
      <c r="Q22" s="75"/>
      <c r="R22" s="43" t="s">
        <v>94</v>
      </c>
      <c r="S22" s="97" t="s">
        <v>95</v>
      </c>
      <c r="T22" s="73" t="s">
        <v>96</v>
      </c>
      <c r="U22" s="41"/>
    </row>
    <row r="23" spans="1:21" s="5" customFormat="1" ht="81" customHeight="1">
      <c r="A23" s="38">
        <v>15</v>
      </c>
      <c r="B23" s="39"/>
      <c r="C23" s="45"/>
      <c r="D23" s="41" t="s">
        <v>97</v>
      </c>
      <c r="E23" s="43" t="s">
        <v>31</v>
      </c>
      <c r="F23" s="73" t="s">
        <v>98</v>
      </c>
      <c r="G23" s="43"/>
      <c r="H23" s="43" t="s">
        <v>33</v>
      </c>
      <c r="I23" s="43" t="s">
        <v>93</v>
      </c>
      <c r="J23" s="43" t="s">
        <v>35</v>
      </c>
      <c r="K23" s="75">
        <f t="shared" si="1"/>
        <v>150</v>
      </c>
      <c r="L23" s="75">
        <f t="shared" si="0"/>
        <v>150</v>
      </c>
      <c r="M23" s="89"/>
      <c r="N23" s="75">
        <v>150</v>
      </c>
      <c r="O23" s="75"/>
      <c r="P23" s="75"/>
      <c r="Q23" s="75"/>
      <c r="R23" s="43" t="s">
        <v>36</v>
      </c>
      <c r="S23" s="97" t="s">
        <v>99</v>
      </c>
      <c r="T23" s="73" t="s">
        <v>100</v>
      </c>
      <c r="U23" s="41"/>
    </row>
    <row r="24" spans="1:21" s="5" customFormat="1" ht="214.5" customHeight="1">
      <c r="A24" s="38">
        <v>16</v>
      </c>
      <c r="B24" s="43"/>
      <c r="C24" s="46" t="s">
        <v>101</v>
      </c>
      <c r="D24" s="43" t="s">
        <v>102</v>
      </c>
      <c r="E24" s="43" t="s">
        <v>31</v>
      </c>
      <c r="F24" s="73" t="s">
        <v>103</v>
      </c>
      <c r="G24" s="75" t="s">
        <v>104</v>
      </c>
      <c r="H24" s="43" t="s">
        <v>33</v>
      </c>
      <c r="I24" s="43" t="s">
        <v>34</v>
      </c>
      <c r="J24" s="43" t="s">
        <v>105</v>
      </c>
      <c r="K24" s="75">
        <f t="shared" si="1"/>
        <v>1500</v>
      </c>
      <c r="L24" s="75">
        <f t="shared" si="0"/>
        <v>1500</v>
      </c>
      <c r="M24" s="75">
        <v>300</v>
      </c>
      <c r="N24" s="75">
        <v>850</v>
      </c>
      <c r="O24" s="75">
        <v>350</v>
      </c>
      <c r="P24" s="75"/>
      <c r="Q24" s="75"/>
      <c r="R24" s="43" t="s">
        <v>36</v>
      </c>
      <c r="S24" s="97"/>
      <c r="T24" s="73" t="s">
        <v>106</v>
      </c>
      <c r="U24" s="41"/>
    </row>
    <row r="25" spans="1:21" s="5" customFormat="1" ht="67.5" customHeight="1">
      <c r="A25" s="38">
        <v>17</v>
      </c>
      <c r="B25" s="39"/>
      <c r="C25" s="47" t="s">
        <v>101</v>
      </c>
      <c r="D25" s="41" t="s">
        <v>107</v>
      </c>
      <c r="E25" s="43" t="s">
        <v>31</v>
      </c>
      <c r="F25" s="73" t="s">
        <v>108</v>
      </c>
      <c r="G25" s="43"/>
      <c r="H25" s="43" t="s">
        <v>109</v>
      </c>
      <c r="I25" s="43" t="s">
        <v>67</v>
      </c>
      <c r="J25" s="43" t="s">
        <v>110</v>
      </c>
      <c r="K25" s="75">
        <f t="shared" si="1"/>
        <v>150</v>
      </c>
      <c r="L25" s="75">
        <f t="shared" si="0"/>
        <v>150</v>
      </c>
      <c r="M25" s="75">
        <v>150</v>
      </c>
      <c r="N25" s="75"/>
      <c r="O25" s="75"/>
      <c r="P25" s="75"/>
      <c r="Q25" s="75"/>
      <c r="R25" s="43" t="s">
        <v>111</v>
      </c>
      <c r="S25" s="97"/>
      <c r="T25" s="73" t="s">
        <v>112</v>
      </c>
      <c r="U25" s="41"/>
    </row>
    <row r="26" spans="1:21" s="6" customFormat="1" ht="90" customHeight="1">
      <c r="A26" s="38">
        <v>18</v>
      </c>
      <c r="B26" s="39"/>
      <c r="C26" s="48"/>
      <c r="D26" s="41" t="s">
        <v>113</v>
      </c>
      <c r="E26" s="43" t="s">
        <v>31</v>
      </c>
      <c r="F26" s="73" t="s">
        <v>114</v>
      </c>
      <c r="G26" s="43"/>
      <c r="H26" s="43" t="s">
        <v>115</v>
      </c>
      <c r="I26" s="43" t="s">
        <v>67</v>
      </c>
      <c r="J26" s="43" t="s">
        <v>116</v>
      </c>
      <c r="K26" s="75">
        <f t="shared" si="1"/>
        <v>70</v>
      </c>
      <c r="L26" s="75">
        <f t="shared" si="0"/>
        <v>70</v>
      </c>
      <c r="M26" s="87">
        <v>70</v>
      </c>
      <c r="N26" s="87"/>
      <c r="O26" s="87"/>
      <c r="P26" s="87"/>
      <c r="Q26" s="87"/>
      <c r="R26" s="43" t="s">
        <v>117</v>
      </c>
      <c r="S26" s="97" t="s">
        <v>118</v>
      </c>
      <c r="T26" s="73" t="s">
        <v>119</v>
      </c>
      <c r="U26" s="41"/>
    </row>
    <row r="27" spans="1:21" s="5" customFormat="1" ht="114" customHeight="1">
      <c r="A27" s="38">
        <v>19</v>
      </c>
      <c r="B27" s="43"/>
      <c r="C27" s="49"/>
      <c r="D27" s="43" t="s">
        <v>120</v>
      </c>
      <c r="E27" s="43" t="s">
        <v>31</v>
      </c>
      <c r="F27" s="73" t="s">
        <v>121</v>
      </c>
      <c r="G27" s="75"/>
      <c r="H27" s="43" t="s">
        <v>122</v>
      </c>
      <c r="I27" s="43" t="s">
        <v>34</v>
      </c>
      <c r="J27" s="43" t="s">
        <v>123</v>
      </c>
      <c r="K27" s="75">
        <f t="shared" si="1"/>
        <v>519</v>
      </c>
      <c r="L27" s="75">
        <f t="shared" si="0"/>
        <v>519</v>
      </c>
      <c r="M27" s="75">
        <v>390</v>
      </c>
      <c r="N27" s="75">
        <v>129</v>
      </c>
      <c r="O27" s="75"/>
      <c r="P27" s="75"/>
      <c r="Q27" s="75"/>
      <c r="R27" s="43" t="s">
        <v>124</v>
      </c>
      <c r="S27" s="97" t="s">
        <v>125</v>
      </c>
      <c r="T27" s="73" t="s">
        <v>126</v>
      </c>
      <c r="U27" s="41" t="s">
        <v>127</v>
      </c>
    </row>
    <row r="28" spans="1:21" s="5" customFormat="1" ht="94.5" customHeight="1">
      <c r="A28" s="38">
        <v>20</v>
      </c>
      <c r="B28" s="39"/>
      <c r="C28" s="47" t="s">
        <v>101</v>
      </c>
      <c r="D28" s="41" t="s">
        <v>128</v>
      </c>
      <c r="E28" s="43" t="s">
        <v>31</v>
      </c>
      <c r="F28" s="73" t="s">
        <v>129</v>
      </c>
      <c r="G28" s="43"/>
      <c r="H28" s="43" t="s">
        <v>130</v>
      </c>
      <c r="I28" s="43" t="s">
        <v>34</v>
      </c>
      <c r="J28" s="43" t="s">
        <v>131</v>
      </c>
      <c r="K28" s="75">
        <f t="shared" si="1"/>
        <v>150</v>
      </c>
      <c r="L28" s="75">
        <f t="shared" si="0"/>
        <v>150</v>
      </c>
      <c r="M28" s="75">
        <v>150</v>
      </c>
      <c r="N28" s="75"/>
      <c r="O28" s="75"/>
      <c r="P28" s="75"/>
      <c r="Q28" s="75"/>
      <c r="R28" s="43" t="s">
        <v>132</v>
      </c>
      <c r="S28" s="97" t="s">
        <v>133</v>
      </c>
      <c r="T28" s="73" t="s">
        <v>134</v>
      </c>
      <c r="U28" s="41"/>
    </row>
    <row r="29" spans="1:21" s="5" customFormat="1" ht="72" customHeight="1">
      <c r="A29" s="38">
        <v>21</v>
      </c>
      <c r="B29" s="39"/>
      <c r="C29" s="48"/>
      <c r="D29" s="41" t="s">
        <v>135</v>
      </c>
      <c r="E29" s="43" t="s">
        <v>31</v>
      </c>
      <c r="F29" s="73" t="s">
        <v>136</v>
      </c>
      <c r="G29" s="43"/>
      <c r="H29" s="43" t="s">
        <v>137</v>
      </c>
      <c r="I29" s="43" t="s">
        <v>34</v>
      </c>
      <c r="J29" s="43" t="s">
        <v>131</v>
      </c>
      <c r="K29" s="75">
        <f t="shared" si="1"/>
        <v>80</v>
      </c>
      <c r="L29" s="75">
        <f t="shared" si="0"/>
        <v>80</v>
      </c>
      <c r="M29" s="75">
        <v>80</v>
      </c>
      <c r="N29" s="75"/>
      <c r="O29" s="75"/>
      <c r="P29" s="75"/>
      <c r="Q29" s="75"/>
      <c r="R29" s="43" t="s">
        <v>138</v>
      </c>
      <c r="S29" s="97"/>
      <c r="T29" s="73" t="s">
        <v>139</v>
      </c>
      <c r="U29" s="41"/>
    </row>
    <row r="30" spans="1:21" s="5" customFormat="1" ht="84.75" customHeight="1">
      <c r="A30" s="38">
        <v>22</v>
      </c>
      <c r="B30" s="43"/>
      <c r="C30" s="48"/>
      <c r="D30" s="43" t="s">
        <v>140</v>
      </c>
      <c r="E30" s="43" t="s">
        <v>31</v>
      </c>
      <c r="F30" s="73" t="s">
        <v>141</v>
      </c>
      <c r="G30" s="75"/>
      <c r="H30" s="43" t="s">
        <v>142</v>
      </c>
      <c r="I30" s="43" t="s">
        <v>34</v>
      </c>
      <c r="J30" s="43" t="s">
        <v>143</v>
      </c>
      <c r="K30" s="75">
        <f t="shared" si="1"/>
        <v>120</v>
      </c>
      <c r="L30" s="75">
        <f t="shared" si="0"/>
        <v>120</v>
      </c>
      <c r="M30" s="75">
        <v>120</v>
      </c>
      <c r="N30" s="75"/>
      <c r="O30" s="75"/>
      <c r="P30" s="75"/>
      <c r="Q30" s="75"/>
      <c r="R30" s="43" t="s">
        <v>144</v>
      </c>
      <c r="S30" s="97"/>
      <c r="T30" s="73" t="s">
        <v>145</v>
      </c>
      <c r="U30" s="41"/>
    </row>
    <row r="31" spans="1:21" s="5" customFormat="1" ht="55.5" customHeight="1">
      <c r="A31" s="38">
        <v>23</v>
      </c>
      <c r="B31" s="39"/>
      <c r="C31" s="48"/>
      <c r="D31" s="41" t="s">
        <v>146</v>
      </c>
      <c r="E31" s="43" t="s">
        <v>31</v>
      </c>
      <c r="F31" s="73" t="s">
        <v>147</v>
      </c>
      <c r="G31" s="43"/>
      <c r="H31" s="43" t="s">
        <v>148</v>
      </c>
      <c r="I31" s="43" t="s">
        <v>34</v>
      </c>
      <c r="J31" s="43" t="s">
        <v>68</v>
      </c>
      <c r="K31" s="75">
        <f t="shared" si="1"/>
        <v>100</v>
      </c>
      <c r="L31" s="75">
        <f t="shared" si="0"/>
        <v>100</v>
      </c>
      <c r="M31" s="75">
        <v>100</v>
      </c>
      <c r="N31" s="75"/>
      <c r="O31" s="75"/>
      <c r="P31" s="75"/>
      <c r="Q31" s="75"/>
      <c r="R31" s="43" t="s">
        <v>149</v>
      </c>
      <c r="S31" s="97"/>
      <c r="T31" s="73" t="s">
        <v>150</v>
      </c>
      <c r="U31" s="41"/>
    </row>
    <row r="32" spans="1:21" s="5" customFormat="1" ht="64.5" customHeight="1">
      <c r="A32" s="38">
        <v>24</v>
      </c>
      <c r="B32" s="43"/>
      <c r="C32" s="48"/>
      <c r="D32" s="46" t="s">
        <v>151</v>
      </c>
      <c r="E32" s="43" t="s">
        <v>31</v>
      </c>
      <c r="F32" s="73" t="s">
        <v>152</v>
      </c>
      <c r="G32" s="75"/>
      <c r="H32" s="43" t="s">
        <v>66</v>
      </c>
      <c r="I32" s="43" t="s">
        <v>67</v>
      </c>
      <c r="J32" s="43" t="s">
        <v>68</v>
      </c>
      <c r="K32" s="75">
        <f t="shared" si="1"/>
        <v>60</v>
      </c>
      <c r="L32" s="75">
        <f t="shared" si="0"/>
        <v>60</v>
      </c>
      <c r="M32" s="75">
        <v>60</v>
      </c>
      <c r="N32" s="75"/>
      <c r="O32" s="75"/>
      <c r="P32" s="75"/>
      <c r="Q32" s="75"/>
      <c r="R32" s="43" t="s">
        <v>69</v>
      </c>
      <c r="S32" s="97" t="s">
        <v>118</v>
      </c>
      <c r="T32" s="73" t="s">
        <v>153</v>
      </c>
      <c r="U32" s="41"/>
    </row>
    <row r="33" spans="1:21" s="5" customFormat="1" ht="105" customHeight="1">
      <c r="A33" s="38">
        <v>25</v>
      </c>
      <c r="B33" s="43"/>
      <c r="C33" s="48"/>
      <c r="D33" s="46" t="s">
        <v>154</v>
      </c>
      <c r="E33" s="43" t="s">
        <v>31</v>
      </c>
      <c r="F33" s="73" t="s">
        <v>155</v>
      </c>
      <c r="G33" s="75"/>
      <c r="H33" s="43" t="s">
        <v>156</v>
      </c>
      <c r="I33" s="43" t="s">
        <v>34</v>
      </c>
      <c r="J33" s="43" t="s">
        <v>157</v>
      </c>
      <c r="K33" s="75">
        <f t="shared" si="1"/>
        <v>100</v>
      </c>
      <c r="L33" s="75">
        <f t="shared" si="0"/>
        <v>100</v>
      </c>
      <c r="M33" s="75">
        <v>100</v>
      </c>
      <c r="N33" s="75"/>
      <c r="O33" s="75"/>
      <c r="P33" s="75"/>
      <c r="Q33" s="75"/>
      <c r="R33" s="43" t="s">
        <v>158</v>
      </c>
      <c r="S33" s="97" t="s">
        <v>159</v>
      </c>
      <c r="T33" s="73" t="s">
        <v>160</v>
      </c>
      <c r="U33" s="41"/>
    </row>
    <row r="34" spans="1:21" s="5" customFormat="1" ht="105.75" customHeight="1">
      <c r="A34" s="38">
        <v>26</v>
      </c>
      <c r="B34" s="39"/>
      <c r="C34" s="49"/>
      <c r="D34" s="41" t="s">
        <v>161</v>
      </c>
      <c r="E34" s="43" t="s">
        <v>31</v>
      </c>
      <c r="F34" s="73" t="s">
        <v>162</v>
      </c>
      <c r="G34" s="43"/>
      <c r="H34" s="43" t="s">
        <v>163</v>
      </c>
      <c r="I34" s="43" t="s">
        <v>34</v>
      </c>
      <c r="J34" s="43" t="s">
        <v>157</v>
      </c>
      <c r="K34" s="75">
        <f t="shared" si="1"/>
        <v>65</v>
      </c>
      <c r="L34" s="75">
        <f t="shared" si="0"/>
        <v>65</v>
      </c>
      <c r="M34" s="75">
        <v>65</v>
      </c>
      <c r="N34" s="75"/>
      <c r="O34" s="75"/>
      <c r="P34" s="75"/>
      <c r="Q34" s="75"/>
      <c r="R34" s="43" t="s">
        <v>164</v>
      </c>
      <c r="S34" s="97" t="s">
        <v>165</v>
      </c>
      <c r="T34" s="73" t="s">
        <v>165</v>
      </c>
      <c r="U34" s="41"/>
    </row>
    <row r="35" spans="1:21" s="5" customFormat="1" ht="114.75" customHeight="1">
      <c r="A35" s="38">
        <v>27</v>
      </c>
      <c r="B35" s="39"/>
      <c r="C35" s="50"/>
      <c r="D35" s="41" t="s">
        <v>166</v>
      </c>
      <c r="E35" s="43" t="s">
        <v>31</v>
      </c>
      <c r="F35" s="73" t="s">
        <v>167</v>
      </c>
      <c r="G35" s="43"/>
      <c r="H35" s="43" t="s">
        <v>168</v>
      </c>
      <c r="I35" s="43" t="s">
        <v>67</v>
      </c>
      <c r="J35" s="43" t="s">
        <v>157</v>
      </c>
      <c r="K35" s="75">
        <f t="shared" si="1"/>
        <v>640</v>
      </c>
      <c r="L35" s="75">
        <f t="shared" si="0"/>
        <v>140</v>
      </c>
      <c r="M35" s="89">
        <v>140</v>
      </c>
      <c r="N35" s="75"/>
      <c r="O35" s="75"/>
      <c r="P35" s="75"/>
      <c r="Q35" s="75">
        <v>500</v>
      </c>
      <c r="R35" s="41" t="s">
        <v>169</v>
      </c>
      <c r="S35" s="97" t="s">
        <v>170</v>
      </c>
      <c r="T35" s="73" t="s">
        <v>171</v>
      </c>
      <c r="U35" s="41"/>
    </row>
    <row r="36" spans="1:21" s="5" customFormat="1" ht="318.75" customHeight="1">
      <c r="A36" s="38">
        <v>28</v>
      </c>
      <c r="B36" s="39"/>
      <c r="C36" s="39" t="s">
        <v>172</v>
      </c>
      <c r="D36" s="41" t="s">
        <v>173</v>
      </c>
      <c r="E36" s="43" t="s">
        <v>31</v>
      </c>
      <c r="F36" s="73" t="s">
        <v>174</v>
      </c>
      <c r="G36" s="43" t="s">
        <v>175</v>
      </c>
      <c r="H36" s="76" t="s">
        <v>176</v>
      </c>
      <c r="I36" s="43" t="s">
        <v>34</v>
      </c>
      <c r="J36" s="43" t="s">
        <v>105</v>
      </c>
      <c r="K36" s="75">
        <f t="shared" si="1"/>
        <v>650</v>
      </c>
      <c r="L36" s="75">
        <f t="shared" si="0"/>
        <v>345</v>
      </c>
      <c r="M36" s="75"/>
      <c r="N36" s="75">
        <v>345</v>
      </c>
      <c r="O36" s="75"/>
      <c r="P36" s="75">
        <v>305</v>
      </c>
      <c r="Q36" s="75"/>
      <c r="R36" s="76" t="s">
        <v>177</v>
      </c>
      <c r="S36" s="97"/>
      <c r="T36" s="73" t="s">
        <v>178</v>
      </c>
      <c r="U36" s="41"/>
    </row>
    <row r="37" spans="1:21" s="5" customFormat="1" ht="156.75" customHeight="1">
      <c r="A37" s="38">
        <v>29</v>
      </c>
      <c r="B37" s="39"/>
      <c r="C37" s="39" t="s">
        <v>179</v>
      </c>
      <c r="D37" s="41" t="s">
        <v>180</v>
      </c>
      <c r="E37" s="43" t="s">
        <v>31</v>
      </c>
      <c r="F37" s="73" t="s">
        <v>181</v>
      </c>
      <c r="G37" s="43"/>
      <c r="H37" s="43" t="s">
        <v>116</v>
      </c>
      <c r="I37" s="43" t="s">
        <v>34</v>
      </c>
      <c r="J37" s="43" t="s">
        <v>116</v>
      </c>
      <c r="K37" s="75">
        <f t="shared" si="1"/>
        <v>560</v>
      </c>
      <c r="L37" s="75">
        <f t="shared" si="0"/>
        <v>560</v>
      </c>
      <c r="M37" s="75">
        <v>510</v>
      </c>
      <c r="N37" s="75"/>
      <c r="O37" s="75">
        <v>50</v>
      </c>
      <c r="P37" s="75"/>
      <c r="Q37" s="75"/>
      <c r="R37" s="43" t="s">
        <v>182</v>
      </c>
      <c r="S37" s="97" t="s">
        <v>183</v>
      </c>
      <c r="T37" s="73" t="s">
        <v>184</v>
      </c>
      <c r="U37" s="41"/>
    </row>
    <row r="38" spans="1:21" s="5" customFormat="1" ht="304.5">
      <c r="A38" s="38">
        <v>30</v>
      </c>
      <c r="B38" s="39"/>
      <c r="C38" s="39"/>
      <c r="D38" s="41" t="s">
        <v>185</v>
      </c>
      <c r="E38" s="43" t="s">
        <v>31</v>
      </c>
      <c r="F38" s="73" t="s">
        <v>186</v>
      </c>
      <c r="G38" s="43"/>
      <c r="H38" s="43" t="s">
        <v>187</v>
      </c>
      <c r="I38" s="43" t="s">
        <v>34</v>
      </c>
      <c r="J38" s="43" t="s">
        <v>188</v>
      </c>
      <c r="K38" s="75">
        <f aca="true" t="shared" si="2" ref="K38:K44">SUM(M38:Q38)</f>
        <v>3860</v>
      </c>
      <c r="L38" s="75">
        <f aca="true" t="shared" si="3" ref="L38:L62">SUM(M38:O38)</f>
        <v>1960</v>
      </c>
      <c r="M38" s="90"/>
      <c r="N38" s="75"/>
      <c r="O38" s="75">
        <v>1960</v>
      </c>
      <c r="P38" s="75"/>
      <c r="Q38" s="75">
        <v>1900</v>
      </c>
      <c r="R38" s="99" t="s">
        <v>189</v>
      </c>
      <c r="S38" s="97"/>
      <c r="T38" s="73" t="s">
        <v>190</v>
      </c>
      <c r="U38" s="41"/>
    </row>
    <row r="39" spans="1:21" s="7" customFormat="1" ht="55.5" customHeight="1">
      <c r="A39" s="51" t="s">
        <v>191</v>
      </c>
      <c r="B39" s="52"/>
      <c r="C39" s="53" t="s">
        <v>192</v>
      </c>
      <c r="D39" s="54"/>
      <c r="E39" s="67"/>
      <c r="F39" s="77"/>
      <c r="G39" s="67"/>
      <c r="H39" s="67"/>
      <c r="I39" s="67"/>
      <c r="J39" s="67"/>
      <c r="K39" s="86">
        <f>SUM(K40)</f>
        <v>400</v>
      </c>
      <c r="L39" s="86">
        <f aca="true" t="shared" si="4" ref="L39:Q39">SUM(L40)</f>
        <v>400</v>
      </c>
      <c r="M39" s="86">
        <f t="shared" si="4"/>
        <v>280</v>
      </c>
      <c r="N39" s="86">
        <f t="shared" si="4"/>
        <v>120</v>
      </c>
      <c r="O39" s="86">
        <f t="shared" si="4"/>
        <v>0</v>
      </c>
      <c r="P39" s="86">
        <f t="shared" si="4"/>
        <v>0</v>
      </c>
      <c r="Q39" s="86">
        <f t="shared" si="4"/>
        <v>0</v>
      </c>
      <c r="R39" s="67"/>
      <c r="S39" s="100"/>
      <c r="T39" s="77"/>
      <c r="U39" s="54"/>
    </row>
    <row r="40" spans="1:21" s="5" customFormat="1" ht="132.75" customHeight="1">
      <c r="A40" s="38">
        <v>31</v>
      </c>
      <c r="B40" s="39"/>
      <c r="C40" s="39"/>
      <c r="D40" s="41" t="s">
        <v>193</v>
      </c>
      <c r="E40" s="43" t="s">
        <v>31</v>
      </c>
      <c r="F40" s="73" t="s">
        <v>194</v>
      </c>
      <c r="G40" s="43" t="s">
        <v>195</v>
      </c>
      <c r="H40" s="43" t="s">
        <v>196</v>
      </c>
      <c r="I40" s="43" t="s">
        <v>34</v>
      </c>
      <c r="J40" s="43" t="s">
        <v>197</v>
      </c>
      <c r="K40" s="75">
        <f t="shared" si="2"/>
        <v>400</v>
      </c>
      <c r="L40" s="75">
        <f t="shared" si="3"/>
        <v>400</v>
      </c>
      <c r="M40" s="75">
        <v>280</v>
      </c>
      <c r="N40" s="75">
        <v>120</v>
      </c>
      <c r="O40" s="75"/>
      <c r="P40" s="75"/>
      <c r="Q40" s="75"/>
      <c r="R40" s="43" t="s">
        <v>198</v>
      </c>
      <c r="S40" s="97" t="s">
        <v>199</v>
      </c>
      <c r="T40" s="73" t="s">
        <v>200</v>
      </c>
      <c r="U40" s="41"/>
    </row>
    <row r="41" spans="1:21" s="8" customFormat="1" ht="60" customHeight="1">
      <c r="A41" s="51" t="s">
        <v>201</v>
      </c>
      <c r="B41" s="52"/>
      <c r="C41" s="53" t="s">
        <v>202</v>
      </c>
      <c r="D41" s="53"/>
      <c r="E41" s="78"/>
      <c r="F41" s="79"/>
      <c r="G41" s="78"/>
      <c r="H41" s="78"/>
      <c r="I41" s="78"/>
      <c r="J41" s="78"/>
      <c r="K41" s="86">
        <f t="shared" si="2"/>
        <v>800</v>
      </c>
      <c r="L41" s="86">
        <f t="shared" si="3"/>
        <v>800</v>
      </c>
      <c r="M41" s="78">
        <f aca="true" t="shared" si="5" ref="M41:R41">SUM(M42)</f>
        <v>800</v>
      </c>
      <c r="N41" s="78">
        <f t="shared" si="5"/>
        <v>0</v>
      </c>
      <c r="O41" s="78">
        <f t="shared" si="5"/>
        <v>0</v>
      </c>
      <c r="P41" s="78">
        <f t="shared" si="5"/>
        <v>0</v>
      </c>
      <c r="Q41" s="78">
        <f t="shared" si="5"/>
        <v>0</v>
      </c>
      <c r="R41" s="78">
        <f t="shared" si="5"/>
        <v>0</v>
      </c>
      <c r="S41" s="101"/>
      <c r="T41" s="102"/>
      <c r="U41" s="117"/>
    </row>
    <row r="42" spans="1:252" s="5" customFormat="1" ht="96" customHeight="1">
      <c r="A42" s="55">
        <v>32</v>
      </c>
      <c r="B42" s="43"/>
      <c r="C42" s="43"/>
      <c r="D42" s="44" t="s">
        <v>203</v>
      </c>
      <c r="E42" s="44" t="s">
        <v>31</v>
      </c>
      <c r="F42" s="73" t="s">
        <v>204</v>
      </c>
      <c r="G42" s="74"/>
      <c r="H42" s="44" t="s">
        <v>33</v>
      </c>
      <c r="I42" s="43" t="s">
        <v>34</v>
      </c>
      <c r="J42" s="44" t="s">
        <v>205</v>
      </c>
      <c r="K42" s="75">
        <f t="shared" si="2"/>
        <v>800</v>
      </c>
      <c r="L42" s="75">
        <f t="shared" si="3"/>
        <v>800</v>
      </c>
      <c r="M42" s="74">
        <v>800</v>
      </c>
      <c r="N42" s="74"/>
      <c r="O42" s="74"/>
      <c r="P42" s="74"/>
      <c r="Q42" s="74"/>
      <c r="R42" s="44" t="s">
        <v>206</v>
      </c>
      <c r="S42" s="97"/>
      <c r="T42" s="98" t="s">
        <v>207</v>
      </c>
      <c r="U42" s="116"/>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row>
    <row r="43" spans="1:252" s="7" customFormat="1" ht="58.5" customHeight="1">
      <c r="A43" s="51" t="s">
        <v>208</v>
      </c>
      <c r="B43" s="52"/>
      <c r="C43" s="53" t="s">
        <v>209</v>
      </c>
      <c r="D43" s="53"/>
      <c r="E43" s="53"/>
      <c r="F43" s="77"/>
      <c r="G43" s="78"/>
      <c r="H43" s="53"/>
      <c r="I43" s="67"/>
      <c r="J43" s="53"/>
      <c r="K43" s="86">
        <f t="shared" si="2"/>
        <v>960</v>
      </c>
      <c r="L43" s="86">
        <f t="shared" si="3"/>
        <v>520</v>
      </c>
      <c r="M43" s="78">
        <f>SUM(M44)</f>
        <v>0</v>
      </c>
      <c r="N43" s="78">
        <f>SUM(N44)</f>
        <v>0</v>
      </c>
      <c r="O43" s="78">
        <f>SUM(O44)</f>
        <v>520</v>
      </c>
      <c r="P43" s="78">
        <f>SUM(P44)</f>
        <v>0</v>
      </c>
      <c r="Q43" s="78">
        <f>SUM(Q44)</f>
        <v>440</v>
      </c>
      <c r="R43" s="53"/>
      <c r="S43" s="100"/>
      <c r="T43" s="103"/>
      <c r="U43" s="117"/>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row>
    <row r="44" spans="1:21" s="9" customFormat="1" ht="324.75" customHeight="1">
      <c r="A44" s="56">
        <v>33</v>
      </c>
      <c r="B44" s="57"/>
      <c r="C44" s="57"/>
      <c r="D44" s="58" t="s">
        <v>210</v>
      </c>
      <c r="E44" s="58" t="s">
        <v>31</v>
      </c>
      <c r="F44" s="80" t="s">
        <v>211</v>
      </c>
      <c r="G44" s="81"/>
      <c r="H44" s="58" t="s">
        <v>212</v>
      </c>
      <c r="I44" s="58" t="s">
        <v>213</v>
      </c>
      <c r="J44" s="58" t="s">
        <v>214</v>
      </c>
      <c r="K44" s="75">
        <f t="shared" si="2"/>
        <v>960</v>
      </c>
      <c r="L44" s="75">
        <f t="shared" si="3"/>
        <v>520</v>
      </c>
      <c r="M44" s="81"/>
      <c r="N44" s="81"/>
      <c r="O44" s="81">
        <v>520</v>
      </c>
      <c r="P44" s="81"/>
      <c r="Q44" s="81">
        <v>440</v>
      </c>
      <c r="R44" s="58" t="s">
        <v>215</v>
      </c>
      <c r="S44" s="97"/>
      <c r="T44" s="98" t="s">
        <v>216</v>
      </c>
      <c r="U44" s="56"/>
    </row>
    <row r="45" spans="1:21" s="10" customFormat="1" ht="25.5" customHeight="1">
      <c r="A45" s="59" t="s">
        <v>217</v>
      </c>
      <c r="B45" s="34" t="s">
        <v>218</v>
      </c>
      <c r="C45" s="34"/>
      <c r="D45" s="34"/>
      <c r="E45" s="82"/>
      <c r="F45" s="82"/>
      <c r="G45" s="82"/>
      <c r="H45" s="82"/>
      <c r="I45" s="82"/>
      <c r="J45" s="82"/>
      <c r="K45" s="82">
        <f aca="true" t="shared" si="6" ref="K45:K62">SUM(M45:Q45)</f>
        <v>507.52</v>
      </c>
      <c r="L45" s="82">
        <f t="shared" si="3"/>
        <v>498.52</v>
      </c>
      <c r="M45" s="82">
        <f aca="true" t="shared" si="7" ref="M45:R45">SUM(M46+M48+M50)</f>
        <v>0</v>
      </c>
      <c r="N45" s="82">
        <f t="shared" si="7"/>
        <v>498.52</v>
      </c>
      <c r="O45" s="82">
        <f t="shared" si="7"/>
        <v>0</v>
      </c>
      <c r="P45" s="82">
        <f t="shared" si="7"/>
        <v>0</v>
      </c>
      <c r="Q45" s="82">
        <f t="shared" si="7"/>
        <v>9</v>
      </c>
      <c r="R45" s="82">
        <f t="shared" si="7"/>
        <v>0</v>
      </c>
      <c r="S45" s="104"/>
      <c r="T45" s="105"/>
      <c r="U45" s="118"/>
    </row>
    <row r="46" spans="1:21" s="4" customFormat="1" ht="21" customHeight="1">
      <c r="A46" s="60" t="s">
        <v>27</v>
      </c>
      <c r="B46" s="36"/>
      <c r="C46" s="61" t="s">
        <v>219</v>
      </c>
      <c r="D46" s="61"/>
      <c r="E46" s="83"/>
      <c r="F46" s="83"/>
      <c r="G46" s="83"/>
      <c r="H46" s="83"/>
      <c r="I46" s="83"/>
      <c r="J46" s="83"/>
      <c r="K46" s="86">
        <f t="shared" si="6"/>
        <v>85</v>
      </c>
      <c r="L46" s="86">
        <f t="shared" si="3"/>
        <v>85</v>
      </c>
      <c r="M46" s="83">
        <f aca="true" t="shared" si="8" ref="M46:R46">SUM(M47)</f>
        <v>0</v>
      </c>
      <c r="N46" s="83">
        <f t="shared" si="8"/>
        <v>85</v>
      </c>
      <c r="O46" s="83">
        <f t="shared" si="8"/>
        <v>0</v>
      </c>
      <c r="P46" s="83">
        <f t="shared" si="8"/>
        <v>0</v>
      </c>
      <c r="Q46" s="83">
        <f t="shared" si="8"/>
        <v>0</v>
      </c>
      <c r="R46" s="83">
        <f t="shared" si="8"/>
        <v>0</v>
      </c>
      <c r="S46" s="106"/>
      <c r="T46" s="107"/>
      <c r="U46" s="115"/>
    </row>
    <row r="47" spans="1:21" s="11" customFormat="1" ht="75" customHeight="1">
      <c r="A47" s="62">
        <v>34</v>
      </c>
      <c r="B47" s="63"/>
      <c r="C47" s="44"/>
      <c r="D47" s="44" t="s">
        <v>220</v>
      </c>
      <c r="E47" s="44" t="s">
        <v>31</v>
      </c>
      <c r="F47" s="73" t="s">
        <v>221</v>
      </c>
      <c r="G47" s="74"/>
      <c r="H47" s="44" t="s">
        <v>33</v>
      </c>
      <c r="I47" s="43" t="s">
        <v>34</v>
      </c>
      <c r="J47" s="44" t="s">
        <v>222</v>
      </c>
      <c r="K47" s="75">
        <f t="shared" si="6"/>
        <v>85</v>
      </c>
      <c r="L47" s="75">
        <f t="shared" si="3"/>
        <v>85</v>
      </c>
      <c r="M47" s="74"/>
      <c r="N47" s="74">
        <v>85</v>
      </c>
      <c r="O47" s="74"/>
      <c r="P47" s="74"/>
      <c r="Q47" s="74"/>
      <c r="R47" s="43" t="s">
        <v>223</v>
      </c>
      <c r="S47" s="108"/>
      <c r="T47" s="109" t="s">
        <v>224</v>
      </c>
      <c r="U47" s="119" t="s">
        <v>225</v>
      </c>
    </row>
    <row r="48" spans="1:21" s="4" customFormat="1" ht="22.5" customHeight="1">
      <c r="A48" s="60" t="s">
        <v>191</v>
      </c>
      <c r="B48" s="36"/>
      <c r="C48" s="61" t="s">
        <v>226</v>
      </c>
      <c r="D48" s="61"/>
      <c r="E48" s="83"/>
      <c r="F48" s="84"/>
      <c r="G48" s="83"/>
      <c r="H48" s="83"/>
      <c r="I48" s="83"/>
      <c r="J48" s="83"/>
      <c r="K48" s="86">
        <f t="shared" si="6"/>
        <v>9</v>
      </c>
      <c r="L48" s="86">
        <f t="shared" si="3"/>
        <v>0</v>
      </c>
      <c r="M48" s="83">
        <f aca="true" t="shared" si="9" ref="M48:R48">SUM(M49)</f>
        <v>0</v>
      </c>
      <c r="N48" s="83">
        <f t="shared" si="9"/>
        <v>0</v>
      </c>
      <c r="O48" s="83">
        <f t="shared" si="9"/>
        <v>0</v>
      </c>
      <c r="P48" s="83">
        <f t="shared" si="9"/>
        <v>0</v>
      </c>
      <c r="Q48" s="83">
        <f t="shared" si="9"/>
        <v>9</v>
      </c>
      <c r="R48" s="83">
        <f t="shared" si="9"/>
        <v>0</v>
      </c>
      <c r="S48" s="106"/>
      <c r="T48" s="107"/>
      <c r="U48" s="115"/>
    </row>
    <row r="49" spans="1:21" s="12" customFormat="1" ht="69.75" customHeight="1">
      <c r="A49" s="64">
        <v>35</v>
      </c>
      <c r="B49" s="65"/>
      <c r="C49" s="58"/>
      <c r="D49" s="58" t="s">
        <v>227</v>
      </c>
      <c r="E49" s="58" t="s">
        <v>31</v>
      </c>
      <c r="F49" s="73" t="s">
        <v>228</v>
      </c>
      <c r="G49" s="85"/>
      <c r="H49" s="58" t="s">
        <v>33</v>
      </c>
      <c r="I49" s="43" t="s">
        <v>34</v>
      </c>
      <c r="J49" s="58" t="s">
        <v>222</v>
      </c>
      <c r="K49" s="75">
        <f t="shared" si="6"/>
        <v>9</v>
      </c>
      <c r="L49" s="75">
        <f t="shared" si="3"/>
        <v>0</v>
      </c>
      <c r="M49" s="85"/>
      <c r="N49" s="85"/>
      <c r="O49" s="85"/>
      <c r="P49" s="85"/>
      <c r="Q49" s="85">
        <v>9</v>
      </c>
      <c r="R49" s="43" t="s">
        <v>229</v>
      </c>
      <c r="S49" s="110"/>
      <c r="T49" s="80" t="s">
        <v>230</v>
      </c>
      <c r="U49" s="56"/>
    </row>
    <row r="50" spans="1:21" s="4" customFormat="1" ht="24" customHeight="1">
      <c r="A50" s="60" t="s">
        <v>201</v>
      </c>
      <c r="B50" s="36"/>
      <c r="C50" s="61" t="s">
        <v>231</v>
      </c>
      <c r="D50" s="61"/>
      <c r="E50" s="83"/>
      <c r="F50" s="84"/>
      <c r="G50" s="83"/>
      <c r="H50" s="83"/>
      <c r="I50" s="83"/>
      <c r="J50" s="83"/>
      <c r="K50" s="86">
        <f t="shared" si="6"/>
        <v>413.52</v>
      </c>
      <c r="L50" s="86">
        <f t="shared" si="3"/>
        <v>413.52</v>
      </c>
      <c r="M50" s="83">
        <f aca="true" t="shared" si="10" ref="M50:R50">SUM(M51)</f>
        <v>0</v>
      </c>
      <c r="N50" s="83">
        <f t="shared" si="10"/>
        <v>413.52</v>
      </c>
      <c r="O50" s="83">
        <f t="shared" si="10"/>
        <v>0</v>
      </c>
      <c r="P50" s="83">
        <f t="shared" si="10"/>
        <v>0</v>
      </c>
      <c r="Q50" s="83">
        <f t="shared" si="10"/>
        <v>0</v>
      </c>
      <c r="R50" s="83">
        <f t="shared" si="10"/>
        <v>0</v>
      </c>
      <c r="S50" s="106"/>
      <c r="T50" s="107"/>
      <c r="U50" s="115"/>
    </row>
    <row r="51" spans="1:21" s="13" customFormat="1" ht="288.75" customHeight="1">
      <c r="A51" s="66">
        <v>36</v>
      </c>
      <c r="B51" s="63"/>
      <c r="C51" s="44"/>
      <c r="D51" s="44" t="s">
        <v>232</v>
      </c>
      <c r="E51" s="44" t="s">
        <v>31</v>
      </c>
      <c r="F51" s="73" t="s">
        <v>233</v>
      </c>
      <c r="G51" s="74"/>
      <c r="H51" s="44" t="s">
        <v>33</v>
      </c>
      <c r="I51" s="43" t="s">
        <v>234</v>
      </c>
      <c r="J51" s="44" t="s">
        <v>235</v>
      </c>
      <c r="K51" s="75">
        <f t="shared" si="6"/>
        <v>413.52</v>
      </c>
      <c r="L51" s="75">
        <f t="shared" si="3"/>
        <v>413.52</v>
      </c>
      <c r="M51" s="74"/>
      <c r="N51" s="74">
        <v>413.52</v>
      </c>
      <c r="O51" s="74"/>
      <c r="P51" s="74"/>
      <c r="Q51" s="74"/>
      <c r="R51" s="44" t="s">
        <v>236</v>
      </c>
      <c r="S51" s="108"/>
      <c r="T51" s="98" t="s">
        <v>237</v>
      </c>
      <c r="U51" s="120"/>
    </row>
    <row r="52" spans="1:21" s="10" customFormat="1" ht="30" customHeight="1">
      <c r="A52" s="59" t="s">
        <v>238</v>
      </c>
      <c r="B52" s="34" t="s">
        <v>239</v>
      </c>
      <c r="C52" s="34"/>
      <c r="D52" s="34"/>
      <c r="E52" s="82"/>
      <c r="F52" s="82"/>
      <c r="G52" s="82"/>
      <c r="H52" s="82"/>
      <c r="I52" s="82"/>
      <c r="J52" s="82"/>
      <c r="K52" s="82">
        <f t="shared" si="6"/>
        <v>8089</v>
      </c>
      <c r="L52" s="82">
        <f t="shared" si="3"/>
        <v>7889</v>
      </c>
      <c r="M52" s="82">
        <f aca="true" t="shared" si="11" ref="M52:R52">SUM(M53)</f>
        <v>3484</v>
      </c>
      <c r="N52" s="82">
        <f t="shared" si="11"/>
        <v>2585</v>
      </c>
      <c r="O52" s="82">
        <f t="shared" si="11"/>
        <v>1820</v>
      </c>
      <c r="P52" s="82">
        <f t="shared" si="11"/>
        <v>0</v>
      </c>
      <c r="Q52" s="82">
        <f t="shared" si="11"/>
        <v>200</v>
      </c>
      <c r="R52" s="82">
        <f t="shared" si="11"/>
        <v>0</v>
      </c>
      <c r="S52" s="104"/>
      <c r="T52" s="105"/>
      <c r="U52" s="118"/>
    </row>
    <row r="53" spans="1:21" s="4" customFormat="1" ht="66" customHeight="1">
      <c r="A53" s="51" t="s">
        <v>27</v>
      </c>
      <c r="B53" s="67"/>
      <c r="C53" s="68" t="s">
        <v>240</v>
      </c>
      <c r="D53" s="67"/>
      <c r="E53" s="86"/>
      <c r="F53" s="86"/>
      <c r="G53" s="86"/>
      <c r="H53" s="86"/>
      <c r="I53" s="86"/>
      <c r="J53" s="86"/>
      <c r="K53" s="86">
        <f t="shared" si="6"/>
        <v>8089</v>
      </c>
      <c r="L53" s="86">
        <f t="shared" si="3"/>
        <v>7889</v>
      </c>
      <c r="M53" s="86">
        <f>SUM(M54:M81)</f>
        <v>3484</v>
      </c>
      <c r="N53" s="86">
        <f>SUM(N54:N81)</f>
        <v>2585</v>
      </c>
      <c r="O53" s="86">
        <f>SUM(O54:O81)</f>
        <v>1820</v>
      </c>
      <c r="P53" s="86">
        <f>SUM(P54:P81)</f>
        <v>0</v>
      </c>
      <c r="Q53" s="86">
        <f>SUM(Q54:Q81)</f>
        <v>200</v>
      </c>
      <c r="R53" s="86"/>
      <c r="S53" s="111"/>
      <c r="T53" s="112"/>
      <c r="U53" s="115"/>
    </row>
    <row r="54" spans="1:21" s="6" customFormat="1" ht="60.75" customHeight="1">
      <c r="A54" s="41">
        <v>37</v>
      </c>
      <c r="B54" s="39"/>
      <c r="C54" s="39"/>
      <c r="D54" s="41" t="s">
        <v>241</v>
      </c>
      <c r="E54" s="43" t="s">
        <v>242</v>
      </c>
      <c r="F54" s="73" t="s">
        <v>243</v>
      </c>
      <c r="G54" s="43"/>
      <c r="H54" s="43" t="s">
        <v>148</v>
      </c>
      <c r="I54" s="43" t="s">
        <v>67</v>
      </c>
      <c r="J54" s="43" t="s">
        <v>244</v>
      </c>
      <c r="K54" s="75">
        <f t="shared" si="6"/>
        <v>560</v>
      </c>
      <c r="L54" s="75">
        <f t="shared" si="3"/>
        <v>360</v>
      </c>
      <c r="M54" s="87">
        <v>360</v>
      </c>
      <c r="N54" s="87"/>
      <c r="O54" s="87"/>
      <c r="P54" s="87"/>
      <c r="Q54" s="87">
        <v>200</v>
      </c>
      <c r="R54" s="43" t="s">
        <v>149</v>
      </c>
      <c r="S54" s="97"/>
      <c r="T54" s="73" t="s">
        <v>245</v>
      </c>
      <c r="U54" s="41"/>
    </row>
    <row r="55" spans="1:21" s="6" customFormat="1" ht="69.75" customHeight="1">
      <c r="A55" s="56">
        <v>38</v>
      </c>
      <c r="B55" s="39"/>
      <c r="C55" s="39"/>
      <c r="D55" s="41" t="s">
        <v>246</v>
      </c>
      <c r="E55" s="43" t="s">
        <v>31</v>
      </c>
      <c r="F55" s="73" t="s">
        <v>247</v>
      </c>
      <c r="G55" s="43"/>
      <c r="H55" s="43" t="s">
        <v>33</v>
      </c>
      <c r="I55" s="43" t="s">
        <v>67</v>
      </c>
      <c r="J55" s="43" t="s">
        <v>248</v>
      </c>
      <c r="K55" s="75">
        <f t="shared" si="6"/>
        <v>1135</v>
      </c>
      <c r="L55" s="75">
        <f t="shared" si="3"/>
        <v>1135</v>
      </c>
      <c r="M55" s="87">
        <v>840</v>
      </c>
      <c r="N55" s="87"/>
      <c r="O55" s="87">
        <v>295</v>
      </c>
      <c r="P55" s="87"/>
      <c r="Q55" s="87"/>
      <c r="R55" s="43" t="s">
        <v>36</v>
      </c>
      <c r="S55" s="97"/>
      <c r="T55" s="73" t="s">
        <v>249</v>
      </c>
      <c r="U55" s="41"/>
    </row>
    <row r="56" spans="1:21" s="6" customFormat="1" ht="222.75" customHeight="1">
      <c r="A56" s="41">
        <v>39</v>
      </c>
      <c r="B56" s="43"/>
      <c r="C56" s="43"/>
      <c r="D56" s="43" t="s">
        <v>250</v>
      </c>
      <c r="E56" s="43" t="s">
        <v>31</v>
      </c>
      <c r="F56" s="73" t="s">
        <v>251</v>
      </c>
      <c r="G56" s="87"/>
      <c r="H56" s="43" t="s">
        <v>252</v>
      </c>
      <c r="I56" s="43" t="s">
        <v>67</v>
      </c>
      <c r="J56" s="43" t="s">
        <v>188</v>
      </c>
      <c r="K56" s="75">
        <f t="shared" si="6"/>
        <v>1490</v>
      </c>
      <c r="L56" s="75">
        <f t="shared" si="3"/>
        <v>1490</v>
      </c>
      <c r="M56" s="87">
        <v>500</v>
      </c>
      <c r="N56" s="87">
        <v>890</v>
      </c>
      <c r="O56" s="87">
        <v>100</v>
      </c>
      <c r="P56" s="87"/>
      <c r="Q56" s="87"/>
      <c r="R56" s="43" t="s">
        <v>253</v>
      </c>
      <c r="S56" s="97"/>
      <c r="T56" s="73" t="s">
        <v>254</v>
      </c>
      <c r="U56" s="41"/>
    </row>
    <row r="57" spans="1:21" s="6" customFormat="1" ht="153" customHeight="1">
      <c r="A57" s="56">
        <v>40</v>
      </c>
      <c r="B57" s="39"/>
      <c r="C57" s="39"/>
      <c r="D57" s="41" t="s">
        <v>255</v>
      </c>
      <c r="E57" s="43" t="s">
        <v>31</v>
      </c>
      <c r="F57" s="73" t="s">
        <v>256</v>
      </c>
      <c r="G57" s="43"/>
      <c r="H57" s="43" t="s">
        <v>257</v>
      </c>
      <c r="I57" s="43" t="s">
        <v>67</v>
      </c>
      <c r="J57" s="43" t="s">
        <v>188</v>
      </c>
      <c r="K57" s="75">
        <f t="shared" si="6"/>
        <v>124</v>
      </c>
      <c r="L57" s="75">
        <f t="shared" si="3"/>
        <v>124</v>
      </c>
      <c r="M57" s="87">
        <v>124</v>
      </c>
      <c r="N57" s="87"/>
      <c r="O57" s="87"/>
      <c r="P57" s="87"/>
      <c r="Q57" s="87"/>
      <c r="R57" s="43" t="s">
        <v>258</v>
      </c>
      <c r="S57" s="97"/>
      <c r="T57" s="73" t="s">
        <v>259</v>
      </c>
      <c r="U57" s="41" t="s">
        <v>260</v>
      </c>
    </row>
    <row r="58" spans="1:21" s="6" customFormat="1" ht="93" customHeight="1">
      <c r="A58" s="41">
        <v>41</v>
      </c>
      <c r="B58" s="39"/>
      <c r="C58" s="39"/>
      <c r="D58" s="41" t="s">
        <v>261</v>
      </c>
      <c r="E58" s="43" t="s">
        <v>31</v>
      </c>
      <c r="F58" s="73" t="s">
        <v>262</v>
      </c>
      <c r="G58" s="43"/>
      <c r="H58" s="43" t="s">
        <v>263</v>
      </c>
      <c r="I58" s="43" t="s">
        <v>67</v>
      </c>
      <c r="J58" s="43" t="s">
        <v>116</v>
      </c>
      <c r="K58" s="75">
        <f t="shared" si="6"/>
        <v>150</v>
      </c>
      <c r="L58" s="75">
        <f t="shared" si="3"/>
        <v>150</v>
      </c>
      <c r="M58" s="87">
        <v>150</v>
      </c>
      <c r="N58" s="87"/>
      <c r="O58" s="87"/>
      <c r="P58" s="87"/>
      <c r="Q58" s="87"/>
      <c r="R58" s="43" t="s">
        <v>264</v>
      </c>
      <c r="S58" s="97"/>
      <c r="T58" s="73" t="s">
        <v>265</v>
      </c>
      <c r="U58" s="41"/>
    </row>
    <row r="59" spans="1:21" s="6" customFormat="1" ht="84.75" customHeight="1">
      <c r="A59" s="56">
        <v>42</v>
      </c>
      <c r="B59" s="39"/>
      <c r="C59" s="39"/>
      <c r="D59" s="41" t="s">
        <v>266</v>
      </c>
      <c r="E59" s="43" t="s">
        <v>31</v>
      </c>
      <c r="F59" s="73" t="s">
        <v>267</v>
      </c>
      <c r="G59" s="43"/>
      <c r="H59" s="43" t="s">
        <v>268</v>
      </c>
      <c r="I59" s="43" t="s">
        <v>67</v>
      </c>
      <c r="J59" s="43" t="s">
        <v>116</v>
      </c>
      <c r="K59" s="75">
        <f t="shared" si="6"/>
        <v>100</v>
      </c>
      <c r="L59" s="75">
        <f t="shared" si="3"/>
        <v>100</v>
      </c>
      <c r="M59" s="87">
        <v>100</v>
      </c>
      <c r="N59" s="87"/>
      <c r="O59" s="87"/>
      <c r="P59" s="87"/>
      <c r="Q59" s="87"/>
      <c r="R59" s="43" t="s">
        <v>269</v>
      </c>
      <c r="S59" s="97"/>
      <c r="T59" s="73" t="s">
        <v>270</v>
      </c>
      <c r="U59" s="41"/>
    </row>
    <row r="60" spans="1:21" s="6" customFormat="1" ht="84" customHeight="1">
      <c r="A60" s="41">
        <v>43</v>
      </c>
      <c r="B60" s="39"/>
      <c r="C60" s="39"/>
      <c r="D60" s="41" t="s">
        <v>271</v>
      </c>
      <c r="E60" s="43" t="s">
        <v>242</v>
      </c>
      <c r="F60" s="73" t="s">
        <v>272</v>
      </c>
      <c r="G60" s="43"/>
      <c r="H60" s="43" t="s">
        <v>273</v>
      </c>
      <c r="I60" s="43" t="s">
        <v>67</v>
      </c>
      <c r="J60" s="43" t="s">
        <v>110</v>
      </c>
      <c r="K60" s="75">
        <f t="shared" si="6"/>
        <v>60</v>
      </c>
      <c r="L60" s="75">
        <f t="shared" si="3"/>
        <v>60</v>
      </c>
      <c r="M60" s="87">
        <v>60</v>
      </c>
      <c r="N60" s="87"/>
      <c r="O60" s="87"/>
      <c r="P60" s="87"/>
      <c r="Q60" s="87"/>
      <c r="R60" s="43" t="s">
        <v>274</v>
      </c>
      <c r="S60" s="97"/>
      <c r="T60" s="73" t="s">
        <v>275</v>
      </c>
      <c r="U60" s="41" t="s">
        <v>276</v>
      </c>
    </row>
    <row r="61" spans="1:21" s="6" customFormat="1" ht="84" customHeight="1">
      <c r="A61" s="56">
        <v>44</v>
      </c>
      <c r="B61" s="39"/>
      <c r="C61" s="39"/>
      <c r="D61" s="41" t="s">
        <v>277</v>
      </c>
      <c r="E61" s="43" t="s">
        <v>242</v>
      </c>
      <c r="F61" s="73" t="s">
        <v>278</v>
      </c>
      <c r="G61" s="43"/>
      <c r="H61" s="43" t="s">
        <v>279</v>
      </c>
      <c r="I61" s="43" t="s">
        <v>67</v>
      </c>
      <c r="J61" s="43" t="s">
        <v>110</v>
      </c>
      <c r="K61" s="75">
        <f t="shared" si="6"/>
        <v>230</v>
      </c>
      <c r="L61" s="75">
        <f t="shared" si="3"/>
        <v>230</v>
      </c>
      <c r="M61" s="87"/>
      <c r="N61" s="87">
        <v>230</v>
      </c>
      <c r="O61" s="87"/>
      <c r="P61" s="87"/>
      <c r="Q61" s="87"/>
      <c r="R61" s="43" t="s">
        <v>280</v>
      </c>
      <c r="S61" s="97"/>
      <c r="T61" s="73" t="s">
        <v>270</v>
      </c>
      <c r="U61" s="41"/>
    </row>
    <row r="62" spans="1:21" s="6" customFormat="1" ht="64.5" customHeight="1">
      <c r="A62" s="41">
        <v>45</v>
      </c>
      <c r="B62" s="39"/>
      <c r="C62" s="39"/>
      <c r="D62" s="41" t="s">
        <v>281</v>
      </c>
      <c r="E62" s="43" t="s">
        <v>31</v>
      </c>
      <c r="F62" s="73" t="s">
        <v>282</v>
      </c>
      <c r="G62" s="43"/>
      <c r="H62" s="43" t="s">
        <v>283</v>
      </c>
      <c r="I62" s="43" t="s">
        <v>67</v>
      </c>
      <c r="J62" s="43" t="s">
        <v>131</v>
      </c>
      <c r="K62" s="75">
        <f t="shared" si="6"/>
        <v>120</v>
      </c>
      <c r="L62" s="75">
        <f t="shared" si="3"/>
        <v>120</v>
      </c>
      <c r="M62" s="87">
        <v>120</v>
      </c>
      <c r="N62" s="87"/>
      <c r="O62" s="87"/>
      <c r="P62" s="87"/>
      <c r="Q62" s="87"/>
      <c r="R62" s="43" t="s">
        <v>284</v>
      </c>
      <c r="S62" s="97"/>
      <c r="T62" s="73" t="s">
        <v>270</v>
      </c>
      <c r="U62" s="41"/>
    </row>
    <row r="63" spans="1:21" s="6" customFormat="1" ht="108.75" customHeight="1">
      <c r="A63" s="56">
        <v>46</v>
      </c>
      <c r="B63" s="39"/>
      <c r="C63" s="39"/>
      <c r="D63" s="41" t="s">
        <v>285</v>
      </c>
      <c r="E63" s="43" t="s">
        <v>31</v>
      </c>
      <c r="F63" s="73" t="s">
        <v>286</v>
      </c>
      <c r="G63" s="43"/>
      <c r="H63" s="43" t="s">
        <v>287</v>
      </c>
      <c r="I63" s="43" t="s">
        <v>67</v>
      </c>
      <c r="J63" s="43" t="s">
        <v>123</v>
      </c>
      <c r="K63" s="75">
        <f aca="true" t="shared" si="12" ref="K63:K81">SUM(M63:Q63)</f>
        <v>515</v>
      </c>
      <c r="L63" s="75">
        <f aca="true" t="shared" si="13" ref="L63:L81">SUM(M63:O63)</f>
        <v>515</v>
      </c>
      <c r="M63" s="87">
        <v>390</v>
      </c>
      <c r="N63" s="87"/>
      <c r="O63" s="87">
        <v>125</v>
      </c>
      <c r="P63" s="87"/>
      <c r="Q63" s="87"/>
      <c r="R63" s="43" t="s">
        <v>288</v>
      </c>
      <c r="S63" s="97"/>
      <c r="T63" s="73" t="s">
        <v>289</v>
      </c>
      <c r="U63" s="41" t="s">
        <v>127</v>
      </c>
    </row>
    <row r="64" spans="1:21" s="6" customFormat="1" ht="99.75" customHeight="1">
      <c r="A64" s="41">
        <v>47</v>
      </c>
      <c r="B64" s="39"/>
      <c r="C64" s="39"/>
      <c r="D64" s="41" t="s">
        <v>290</v>
      </c>
      <c r="E64" s="43" t="s">
        <v>31</v>
      </c>
      <c r="F64" s="73" t="s">
        <v>291</v>
      </c>
      <c r="G64" s="43"/>
      <c r="H64" s="43" t="s">
        <v>292</v>
      </c>
      <c r="I64" s="43" t="s">
        <v>67</v>
      </c>
      <c r="J64" s="43" t="s">
        <v>143</v>
      </c>
      <c r="K64" s="75">
        <f t="shared" si="12"/>
        <v>120</v>
      </c>
      <c r="L64" s="75">
        <f t="shared" si="13"/>
        <v>120</v>
      </c>
      <c r="M64" s="87">
        <v>120</v>
      </c>
      <c r="N64" s="87"/>
      <c r="O64" s="87"/>
      <c r="P64" s="87"/>
      <c r="Q64" s="87"/>
      <c r="R64" s="43" t="s">
        <v>293</v>
      </c>
      <c r="S64" s="97"/>
      <c r="T64" s="73" t="s">
        <v>294</v>
      </c>
      <c r="U64" s="41" t="s">
        <v>276</v>
      </c>
    </row>
    <row r="65" spans="1:21" s="6" customFormat="1" ht="87.75" customHeight="1">
      <c r="A65" s="56">
        <v>48</v>
      </c>
      <c r="B65" s="43"/>
      <c r="C65" s="43"/>
      <c r="D65" s="43" t="s">
        <v>295</v>
      </c>
      <c r="E65" s="43" t="s">
        <v>31</v>
      </c>
      <c r="F65" s="73" t="s">
        <v>296</v>
      </c>
      <c r="G65" s="87"/>
      <c r="H65" s="43" t="s">
        <v>297</v>
      </c>
      <c r="I65" s="43" t="s">
        <v>67</v>
      </c>
      <c r="J65" s="43" t="s">
        <v>68</v>
      </c>
      <c r="K65" s="75">
        <f t="shared" si="12"/>
        <v>320</v>
      </c>
      <c r="L65" s="75">
        <f t="shared" si="13"/>
        <v>320</v>
      </c>
      <c r="M65" s="87">
        <v>320</v>
      </c>
      <c r="N65" s="87"/>
      <c r="O65" s="87"/>
      <c r="P65" s="87"/>
      <c r="Q65" s="87"/>
      <c r="R65" s="43" t="s">
        <v>298</v>
      </c>
      <c r="S65" s="97"/>
      <c r="T65" s="73" t="s">
        <v>299</v>
      </c>
      <c r="U65" s="41"/>
    </row>
    <row r="66" spans="1:21" s="6" customFormat="1" ht="99" customHeight="1">
      <c r="A66" s="41">
        <v>49</v>
      </c>
      <c r="B66" s="39"/>
      <c r="C66" s="39"/>
      <c r="D66" s="41" t="s">
        <v>300</v>
      </c>
      <c r="E66" s="43" t="s">
        <v>31</v>
      </c>
      <c r="F66" s="73" t="s">
        <v>301</v>
      </c>
      <c r="G66" s="43"/>
      <c r="H66" s="43" t="s">
        <v>302</v>
      </c>
      <c r="I66" s="43" t="s">
        <v>67</v>
      </c>
      <c r="J66" s="43" t="s">
        <v>157</v>
      </c>
      <c r="K66" s="75">
        <f t="shared" si="12"/>
        <v>465</v>
      </c>
      <c r="L66" s="75">
        <f t="shared" si="13"/>
        <v>465</v>
      </c>
      <c r="M66" s="87">
        <v>400</v>
      </c>
      <c r="N66" s="87">
        <v>65</v>
      </c>
      <c r="O66" s="87"/>
      <c r="P66" s="87"/>
      <c r="Q66" s="87"/>
      <c r="R66" s="43" t="s">
        <v>303</v>
      </c>
      <c r="S66" s="97" t="s">
        <v>304</v>
      </c>
      <c r="T66" s="73" t="s">
        <v>305</v>
      </c>
      <c r="U66" s="41" t="s">
        <v>306</v>
      </c>
    </row>
    <row r="67" spans="1:21" s="6" customFormat="1" ht="112.5" customHeight="1">
      <c r="A67" s="41">
        <v>50</v>
      </c>
      <c r="B67" s="41"/>
      <c r="C67" s="41"/>
      <c r="D67" s="41" t="s">
        <v>307</v>
      </c>
      <c r="E67" s="43" t="s">
        <v>31</v>
      </c>
      <c r="F67" s="111" t="s">
        <v>308</v>
      </c>
      <c r="G67" s="46"/>
      <c r="H67" s="46" t="s">
        <v>309</v>
      </c>
      <c r="I67" s="43" t="s">
        <v>67</v>
      </c>
      <c r="J67" s="46" t="s">
        <v>116</v>
      </c>
      <c r="K67" s="75">
        <f t="shared" si="12"/>
        <v>180</v>
      </c>
      <c r="L67" s="75">
        <f t="shared" si="13"/>
        <v>180</v>
      </c>
      <c r="M67" s="87"/>
      <c r="N67" s="87">
        <v>90</v>
      </c>
      <c r="O67" s="87">
        <v>90</v>
      </c>
      <c r="P67" s="87"/>
      <c r="Q67" s="87"/>
      <c r="R67" s="46" t="s">
        <v>310</v>
      </c>
      <c r="S67" s="97" t="s">
        <v>311</v>
      </c>
      <c r="T67" s="73" t="s">
        <v>312</v>
      </c>
      <c r="U67" s="41"/>
    </row>
    <row r="68" spans="1:21" s="6" customFormat="1" ht="108.75" customHeight="1">
      <c r="A68" s="41"/>
      <c r="B68" s="41"/>
      <c r="C68" s="41"/>
      <c r="D68" s="41"/>
      <c r="E68" s="43" t="s">
        <v>31</v>
      </c>
      <c r="F68" s="111" t="s">
        <v>313</v>
      </c>
      <c r="G68" s="46"/>
      <c r="H68" s="46" t="s">
        <v>314</v>
      </c>
      <c r="I68" s="43" t="s">
        <v>67</v>
      </c>
      <c r="J68" s="46" t="s">
        <v>116</v>
      </c>
      <c r="K68" s="75">
        <f t="shared" si="12"/>
        <v>180</v>
      </c>
      <c r="L68" s="75">
        <f t="shared" si="13"/>
        <v>180</v>
      </c>
      <c r="M68" s="87"/>
      <c r="N68" s="87">
        <v>140</v>
      </c>
      <c r="O68" s="87">
        <v>40</v>
      </c>
      <c r="P68" s="87"/>
      <c r="Q68" s="87"/>
      <c r="R68" s="46" t="s">
        <v>315</v>
      </c>
      <c r="S68" s="97" t="s">
        <v>316</v>
      </c>
      <c r="T68" s="73" t="s">
        <v>312</v>
      </c>
      <c r="U68" s="41"/>
    </row>
    <row r="69" spans="1:21" s="5" customFormat="1" ht="114.75" customHeight="1">
      <c r="A69" s="41"/>
      <c r="B69" s="41"/>
      <c r="C69" s="41"/>
      <c r="D69" s="41"/>
      <c r="E69" s="43" t="s">
        <v>31</v>
      </c>
      <c r="F69" s="128" t="s">
        <v>317</v>
      </c>
      <c r="G69" s="129"/>
      <c r="H69" s="41" t="s">
        <v>279</v>
      </c>
      <c r="I69" s="43" t="s">
        <v>67</v>
      </c>
      <c r="J69" s="41" t="s">
        <v>110</v>
      </c>
      <c r="K69" s="75">
        <f t="shared" si="12"/>
        <v>180</v>
      </c>
      <c r="L69" s="75">
        <f t="shared" si="13"/>
        <v>180</v>
      </c>
      <c r="M69" s="75"/>
      <c r="N69" s="87">
        <v>90</v>
      </c>
      <c r="O69" s="87">
        <v>90</v>
      </c>
      <c r="P69" s="75"/>
      <c r="Q69" s="75"/>
      <c r="R69" s="41" t="s">
        <v>318</v>
      </c>
      <c r="S69" s="131"/>
      <c r="T69" s="73" t="s">
        <v>319</v>
      </c>
      <c r="U69" s="41"/>
    </row>
    <row r="70" spans="1:21" s="5" customFormat="1" ht="111.75" customHeight="1">
      <c r="A70" s="41"/>
      <c r="B70" s="41"/>
      <c r="C70" s="41"/>
      <c r="D70" s="41"/>
      <c r="E70" s="43" t="s">
        <v>31</v>
      </c>
      <c r="F70" s="128" t="s">
        <v>320</v>
      </c>
      <c r="G70" s="130"/>
      <c r="H70" s="41" t="s">
        <v>321</v>
      </c>
      <c r="I70" s="43" t="s">
        <v>67</v>
      </c>
      <c r="J70" s="41" t="s">
        <v>110</v>
      </c>
      <c r="K70" s="75">
        <f t="shared" si="12"/>
        <v>180</v>
      </c>
      <c r="L70" s="75">
        <f t="shared" si="13"/>
        <v>180</v>
      </c>
      <c r="M70" s="75"/>
      <c r="N70" s="87">
        <v>90</v>
      </c>
      <c r="O70" s="87">
        <v>90</v>
      </c>
      <c r="P70" s="75"/>
      <c r="Q70" s="75"/>
      <c r="R70" s="41" t="s">
        <v>322</v>
      </c>
      <c r="S70" s="131" t="s">
        <v>323</v>
      </c>
      <c r="T70" s="73" t="s">
        <v>319</v>
      </c>
      <c r="U70" s="41"/>
    </row>
    <row r="71" spans="1:21" s="5" customFormat="1" ht="124.5" customHeight="1">
      <c r="A71" s="41">
        <v>50</v>
      </c>
      <c r="B71" s="41"/>
      <c r="C71" s="41"/>
      <c r="D71" s="41" t="s">
        <v>307</v>
      </c>
      <c r="E71" s="43" t="s">
        <v>31</v>
      </c>
      <c r="F71" s="128" t="s">
        <v>324</v>
      </c>
      <c r="G71" s="130"/>
      <c r="H71" s="41" t="s">
        <v>325</v>
      </c>
      <c r="I71" s="43" t="s">
        <v>67</v>
      </c>
      <c r="J71" s="41" t="s">
        <v>123</v>
      </c>
      <c r="K71" s="75">
        <f t="shared" si="12"/>
        <v>180</v>
      </c>
      <c r="L71" s="75">
        <f t="shared" si="13"/>
        <v>180</v>
      </c>
      <c r="M71" s="75"/>
      <c r="N71" s="87">
        <v>90</v>
      </c>
      <c r="O71" s="87">
        <v>90</v>
      </c>
      <c r="P71" s="75"/>
      <c r="Q71" s="75"/>
      <c r="R71" s="41" t="s">
        <v>326</v>
      </c>
      <c r="S71" s="131" t="s">
        <v>327</v>
      </c>
      <c r="T71" s="73" t="s">
        <v>328</v>
      </c>
      <c r="U71" s="41"/>
    </row>
    <row r="72" spans="1:21" s="5" customFormat="1" ht="126" customHeight="1">
      <c r="A72" s="41"/>
      <c r="B72" s="41"/>
      <c r="C72" s="41"/>
      <c r="D72" s="41"/>
      <c r="E72" s="43" t="s">
        <v>31</v>
      </c>
      <c r="F72" s="128" t="s">
        <v>329</v>
      </c>
      <c r="G72" s="130"/>
      <c r="H72" s="41" t="s">
        <v>330</v>
      </c>
      <c r="I72" s="43" t="s">
        <v>67</v>
      </c>
      <c r="J72" s="41" t="s">
        <v>123</v>
      </c>
      <c r="K72" s="75">
        <f t="shared" si="12"/>
        <v>180</v>
      </c>
      <c r="L72" s="75">
        <f t="shared" si="13"/>
        <v>180</v>
      </c>
      <c r="M72" s="75"/>
      <c r="N72" s="87">
        <v>90</v>
      </c>
      <c r="O72" s="87">
        <v>90</v>
      </c>
      <c r="P72" s="75"/>
      <c r="Q72" s="75"/>
      <c r="R72" s="41" t="s">
        <v>331</v>
      </c>
      <c r="S72" s="131" t="s">
        <v>327</v>
      </c>
      <c r="T72" s="73" t="s">
        <v>328</v>
      </c>
      <c r="U72" s="41"/>
    </row>
    <row r="73" spans="1:21" s="5" customFormat="1" ht="175.5" customHeight="1">
      <c r="A73" s="41"/>
      <c r="B73" s="41"/>
      <c r="C73" s="41"/>
      <c r="D73" s="41"/>
      <c r="E73" s="43" t="s">
        <v>31</v>
      </c>
      <c r="F73" s="128" t="s">
        <v>332</v>
      </c>
      <c r="G73" s="130"/>
      <c r="H73" s="41" t="s">
        <v>333</v>
      </c>
      <c r="I73" s="43" t="s">
        <v>67</v>
      </c>
      <c r="J73" s="41" t="s">
        <v>131</v>
      </c>
      <c r="K73" s="75">
        <f t="shared" si="12"/>
        <v>180</v>
      </c>
      <c r="L73" s="75">
        <f t="shared" si="13"/>
        <v>180</v>
      </c>
      <c r="M73" s="75"/>
      <c r="N73" s="87">
        <v>90</v>
      </c>
      <c r="O73" s="87">
        <v>90</v>
      </c>
      <c r="P73" s="75"/>
      <c r="Q73" s="75"/>
      <c r="R73" s="41" t="s">
        <v>334</v>
      </c>
      <c r="S73" s="131" t="s">
        <v>335</v>
      </c>
      <c r="T73" s="73" t="s">
        <v>336</v>
      </c>
      <c r="U73" s="41"/>
    </row>
    <row r="74" spans="1:21" s="5" customFormat="1" ht="93.75" customHeight="1">
      <c r="A74" s="41"/>
      <c r="B74" s="41"/>
      <c r="C74" s="41"/>
      <c r="D74" s="41"/>
      <c r="E74" s="43" t="s">
        <v>31</v>
      </c>
      <c r="F74" s="128" t="s">
        <v>337</v>
      </c>
      <c r="G74" s="130"/>
      <c r="H74" s="41" t="s">
        <v>338</v>
      </c>
      <c r="I74" s="43" t="s">
        <v>67</v>
      </c>
      <c r="J74" s="41" t="s">
        <v>143</v>
      </c>
      <c r="K74" s="75">
        <f t="shared" si="12"/>
        <v>180</v>
      </c>
      <c r="L74" s="75">
        <f t="shared" si="13"/>
        <v>180</v>
      </c>
      <c r="M74" s="75"/>
      <c r="N74" s="87">
        <v>90</v>
      </c>
      <c r="O74" s="87">
        <v>90</v>
      </c>
      <c r="P74" s="75"/>
      <c r="Q74" s="75"/>
      <c r="R74" s="41" t="s">
        <v>339</v>
      </c>
      <c r="S74" s="131" t="s">
        <v>340</v>
      </c>
      <c r="T74" s="73" t="s">
        <v>328</v>
      </c>
      <c r="U74" s="41"/>
    </row>
    <row r="75" spans="1:21" s="5" customFormat="1" ht="93.75" customHeight="1">
      <c r="A75" s="41"/>
      <c r="B75" s="41"/>
      <c r="C75" s="41"/>
      <c r="D75" s="41"/>
      <c r="E75" s="43" t="s">
        <v>31</v>
      </c>
      <c r="F75" s="128" t="s">
        <v>341</v>
      </c>
      <c r="G75" s="130"/>
      <c r="H75" s="41" t="s">
        <v>342</v>
      </c>
      <c r="I75" s="43" t="s">
        <v>67</v>
      </c>
      <c r="J75" s="41" t="s">
        <v>143</v>
      </c>
      <c r="K75" s="75">
        <f t="shared" si="12"/>
        <v>180</v>
      </c>
      <c r="L75" s="75">
        <f t="shared" si="13"/>
        <v>180</v>
      </c>
      <c r="M75" s="75"/>
      <c r="N75" s="87">
        <v>90</v>
      </c>
      <c r="O75" s="87">
        <v>90</v>
      </c>
      <c r="P75" s="75"/>
      <c r="Q75" s="75"/>
      <c r="R75" s="41" t="s">
        <v>343</v>
      </c>
      <c r="S75" s="131" t="s">
        <v>344</v>
      </c>
      <c r="T75" s="73" t="s">
        <v>328</v>
      </c>
      <c r="U75" s="41"/>
    </row>
    <row r="76" spans="1:21" s="6" customFormat="1" ht="93.75" customHeight="1">
      <c r="A76" s="41"/>
      <c r="B76" s="41"/>
      <c r="C76" s="41"/>
      <c r="D76" s="41"/>
      <c r="E76" s="43" t="s">
        <v>31</v>
      </c>
      <c r="F76" s="128" t="s">
        <v>345</v>
      </c>
      <c r="G76" s="129"/>
      <c r="H76" s="41" t="s">
        <v>346</v>
      </c>
      <c r="I76" s="43" t="s">
        <v>67</v>
      </c>
      <c r="J76" s="41" t="s">
        <v>68</v>
      </c>
      <c r="K76" s="75">
        <f t="shared" si="12"/>
        <v>180</v>
      </c>
      <c r="L76" s="75">
        <f t="shared" si="13"/>
        <v>180</v>
      </c>
      <c r="M76" s="87"/>
      <c r="N76" s="87">
        <v>90</v>
      </c>
      <c r="O76" s="87">
        <v>90</v>
      </c>
      <c r="P76" s="87"/>
      <c r="Q76" s="87"/>
      <c r="R76" s="41" t="s">
        <v>347</v>
      </c>
      <c r="S76" s="129"/>
      <c r="T76" s="73" t="s">
        <v>348</v>
      </c>
      <c r="U76" s="41"/>
    </row>
    <row r="77" spans="1:21" s="6" customFormat="1" ht="99.75" customHeight="1">
      <c r="A77" s="41"/>
      <c r="B77" s="41"/>
      <c r="C77" s="41"/>
      <c r="D77" s="41"/>
      <c r="E77" s="43" t="s">
        <v>31</v>
      </c>
      <c r="F77" s="128" t="s">
        <v>349</v>
      </c>
      <c r="G77" s="130"/>
      <c r="H77" s="41" t="s">
        <v>350</v>
      </c>
      <c r="I77" s="43" t="s">
        <v>67</v>
      </c>
      <c r="J77" s="41" t="s">
        <v>68</v>
      </c>
      <c r="K77" s="75">
        <f t="shared" si="12"/>
        <v>180</v>
      </c>
      <c r="L77" s="75">
        <f t="shared" si="13"/>
        <v>180</v>
      </c>
      <c r="M77" s="87"/>
      <c r="N77" s="87">
        <v>90</v>
      </c>
      <c r="O77" s="87">
        <v>90</v>
      </c>
      <c r="P77" s="87"/>
      <c r="Q77" s="87"/>
      <c r="R77" s="41" t="s">
        <v>351</v>
      </c>
      <c r="S77" s="73" t="s">
        <v>160</v>
      </c>
      <c r="T77" s="73" t="s">
        <v>348</v>
      </c>
      <c r="U77" s="41"/>
    </row>
    <row r="78" spans="1:21" s="6" customFormat="1" ht="108.75" customHeight="1">
      <c r="A78" s="41"/>
      <c r="B78" s="41"/>
      <c r="C78" s="41"/>
      <c r="D78" s="41"/>
      <c r="E78" s="43" t="s">
        <v>31</v>
      </c>
      <c r="F78" s="128" t="s">
        <v>352</v>
      </c>
      <c r="G78" s="130"/>
      <c r="H78" s="41" t="s">
        <v>353</v>
      </c>
      <c r="I78" s="43" t="s">
        <v>67</v>
      </c>
      <c r="J78" s="41" t="s">
        <v>68</v>
      </c>
      <c r="K78" s="75">
        <f t="shared" si="12"/>
        <v>180</v>
      </c>
      <c r="L78" s="75">
        <f t="shared" si="13"/>
        <v>180</v>
      </c>
      <c r="M78" s="87"/>
      <c r="N78" s="87">
        <v>90</v>
      </c>
      <c r="O78" s="87">
        <v>90</v>
      </c>
      <c r="P78" s="87"/>
      <c r="Q78" s="87"/>
      <c r="R78" s="41" t="s">
        <v>354</v>
      </c>
      <c r="S78" s="73" t="s">
        <v>355</v>
      </c>
      <c r="T78" s="73" t="s">
        <v>348</v>
      </c>
      <c r="U78" s="41"/>
    </row>
    <row r="79" spans="1:21" s="6" customFormat="1" ht="108.75" customHeight="1">
      <c r="A79" s="41"/>
      <c r="B79" s="41"/>
      <c r="C79" s="41"/>
      <c r="D79" s="41"/>
      <c r="E79" s="43" t="s">
        <v>31</v>
      </c>
      <c r="F79" s="128" t="s">
        <v>356</v>
      </c>
      <c r="G79" s="41"/>
      <c r="H79" s="41" t="s">
        <v>168</v>
      </c>
      <c r="I79" s="43" t="s">
        <v>67</v>
      </c>
      <c r="J79" s="41" t="s">
        <v>157</v>
      </c>
      <c r="K79" s="75">
        <f t="shared" si="12"/>
        <v>180</v>
      </c>
      <c r="L79" s="75">
        <f t="shared" si="13"/>
        <v>180</v>
      </c>
      <c r="M79" s="87"/>
      <c r="N79" s="87">
        <v>90</v>
      </c>
      <c r="O79" s="87">
        <v>90</v>
      </c>
      <c r="P79" s="87"/>
      <c r="Q79" s="87"/>
      <c r="R79" s="41" t="s">
        <v>169</v>
      </c>
      <c r="S79" s="131" t="s">
        <v>357</v>
      </c>
      <c r="T79" s="73" t="s">
        <v>348</v>
      </c>
      <c r="U79" s="41"/>
    </row>
    <row r="80" spans="1:21" s="6" customFormat="1" ht="111" customHeight="1">
      <c r="A80" s="41">
        <v>50</v>
      </c>
      <c r="B80" s="41"/>
      <c r="C80" s="41"/>
      <c r="D80" s="41" t="s">
        <v>307</v>
      </c>
      <c r="E80" s="43" t="s">
        <v>31</v>
      </c>
      <c r="F80" s="128" t="s">
        <v>358</v>
      </c>
      <c r="G80" s="131"/>
      <c r="H80" s="41" t="s">
        <v>353</v>
      </c>
      <c r="I80" s="43" t="s">
        <v>67</v>
      </c>
      <c r="J80" s="41" t="s">
        <v>157</v>
      </c>
      <c r="K80" s="75">
        <f t="shared" si="12"/>
        <v>180</v>
      </c>
      <c r="L80" s="75">
        <f t="shared" si="13"/>
        <v>180</v>
      </c>
      <c r="M80" s="87"/>
      <c r="N80" s="87">
        <v>90</v>
      </c>
      <c r="O80" s="87">
        <v>90</v>
      </c>
      <c r="P80" s="87"/>
      <c r="Q80" s="87"/>
      <c r="R80" s="41" t="s">
        <v>359</v>
      </c>
      <c r="S80" s="131" t="s">
        <v>360</v>
      </c>
      <c r="T80" s="73" t="s">
        <v>348</v>
      </c>
      <c r="U80" s="41"/>
    </row>
    <row r="81" spans="1:21" s="6" customFormat="1" ht="81" customHeight="1">
      <c r="A81" s="41"/>
      <c r="B81" s="41"/>
      <c r="C81" s="41"/>
      <c r="D81" s="41"/>
      <c r="E81" s="43" t="s">
        <v>31</v>
      </c>
      <c r="F81" s="128" t="s">
        <v>361</v>
      </c>
      <c r="G81" s="131"/>
      <c r="H81" s="41" t="s">
        <v>362</v>
      </c>
      <c r="I81" s="43" t="s">
        <v>67</v>
      </c>
      <c r="J81" s="41" t="s">
        <v>157</v>
      </c>
      <c r="K81" s="75">
        <f t="shared" si="12"/>
        <v>180</v>
      </c>
      <c r="L81" s="75">
        <f t="shared" si="13"/>
        <v>180</v>
      </c>
      <c r="M81" s="87"/>
      <c r="N81" s="87">
        <v>90</v>
      </c>
      <c r="O81" s="87">
        <v>90</v>
      </c>
      <c r="P81" s="87"/>
      <c r="Q81" s="87"/>
      <c r="R81" s="41" t="s">
        <v>363</v>
      </c>
      <c r="S81" s="131"/>
      <c r="T81" s="73" t="s">
        <v>348</v>
      </c>
      <c r="U81" s="41"/>
    </row>
    <row r="82" spans="1:21" s="10" customFormat="1" ht="36" customHeight="1">
      <c r="A82" s="59" t="s">
        <v>364</v>
      </c>
      <c r="B82" s="34" t="s">
        <v>365</v>
      </c>
      <c r="C82" s="121"/>
      <c r="D82" s="34"/>
      <c r="E82" s="82"/>
      <c r="F82" s="82"/>
      <c r="G82" s="82"/>
      <c r="H82" s="82"/>
      <c r="I82" s="82"/>
      <c r="J82" s="82"/>
      <c r="K82" s="82">
        <f aca="true" t="shared" si="14" ref="K82:K89">SUM(M82:Q82)</f>
        <v>371</v>
      </c>
      <c r="L82" s="82">
        <f aca="true" t="shared" si="15" ref="L82:L89">SUM(M82:O82)</f>
        <v>320</v>
      </c>
      <c r="M82" s="82">
        <f>SUM(M83+M85)</f>
        <v>0</v>
      </c>
      <c r="N82" s="82">
        <f>SUM(N83+N85)</f>
        <v>320</v>
      </c>
      <c r="O82" s="82">
        <f>SUM(O83+O85)</f>
        <v>0</v>
      </c>
      <c r="P82" s="82">
        <f>SUM(P83+P85)</f>
        <v>0</v>
      </c>
      <c r="Q82" s="82">
        <f>SUM(Q83+Q85)</f>
        <v>51</v>
      </c>
      <c r="R82" s="82"/>
      <c r="S82" s="104"/>
      <c r="T82" s="105"/>
      <c r="U82" s="118"/>
    </row>
    <row r="83" spans="1:21" s="4" customFormat="1" ht="27" customHeight="1">
      <c r="A83" s="51" t="s">
        <v>27</v>
      </c>
      <c r="B83" s="67"/>
      <c r="C83" s="68" t="s">
        <v>366</v>
      </c>
      <c r="D83" s="67"/>
      <c r="E83" s="86"/>
      <c r="F83" s="86"/>
      <c r="G83" s="86"/>
      <c r="H83" s="86"/>
      <c r="I83" s="86"/>
      <c r="J83" s="86"/>
      <c r="K83" s="86">
        <f t="shared" si="14"/>
        <v>51</v>
      </c>
      <c r="L83" s="86">
        <f t="shared" si="15"/>
        <v>0</v>
      </c>
      <c r="M83" s="86">
        <f>SUM(M84)</f>
        <v>0</v>
      </c>
      <c r="N83" s="86">
        <f>SUM(N84)</f>
        <v>0</v>
      </c>
      <c r="O83" s="86">
        <f>SUM(O84)</f>
        <v>0</v>
      </c>
      <c r="P83" s="86">
        <f>SUM(P84)</f>
        <v>0</v>
      </c>
      <c r="Q83" s="86">
        <f>SUM(Q84)</f>
        <v>51</v>
      </c>
      <c r="R83" s="86"/>
      <c r="S83" s="111"/>
      <c r="T83" s="112"/>
      <c r="U83" s="115"/>
    </row>
    <row r="84" spans="1:21" s="13" customFormat="1" ht="54" customHeight="1">
      <c r="A84" s="66">
        <v>51</v>
      </c>
      <c r="B84" s="43"/>
      <c r="C84" s="46"/>
      <c r="D84" s="43" t="s">
        <v>367</v>
      </c>
      <c r="E84" s="43" t="s">
        <v>31</v>
      </c>
      <c r="F84" s="73" t="s">
        <v>368</v>
      </c>
      <c r="G84" s="75"/>
      <c r="H84" s="122" t="s">
        <v>33</v>
      </c>
      <c r="I84" s="43" t="s">
        <v>67</v>
      </c>
      <c r="J84" s="43" t="s">
        <v>369</v>
      </c>
      <c r="K84" s="75">
        <f t="shared" si="14"/>
        <v>51</v>
      </c>
      <c r="L84" s="75">
        <f t="shared" si="15"/>
        <v>0</v>
      </c>
      <c r="M84" s="75"/>
      <c r="N84" s="75"/>
      <c r="O84" s="75"/>
      <c r="P84" s="75"/>
      <c r="Q84" s="141">
        <v>51</v>
      </c>
      <c r="R84" s="43" t="s">
        <v>370</v>
      </c>
      <c r="S84" s="134"/>
      <c r="T84" s="73" t="s">
        <v>371</v>
      </c>
      <c r="U84" s="120"/>
    </row>
    <row r="85" spans="1:21" s="8" customFormat="1" ht="30.75" customHeight="1">
      <c r="A85" s="51" t="s">
        <v>191</v>
      </c>
      <c r="B85" s="67"/>
      <c r="C85" s="68" t="s">
        <v>372</v>
      </c>
      <c r="D85" s="67"/>
      <c r="E85" s="86"/>
      <c r="F85" s="132"/>
      <c r="G85" s="86"/>
      <c r="H85" s="86"/>
      <c r="I85" s="86"/>
      <c r="J85" s="86"/>
      <c r="K85" s="86">
        <f t="shared" si="14"/>
        <v>320</v>
      </c>
      <c r="L85" s="86">
        <f t="shared" si="15"/>
        <v>320</v>
      </c>
      <c r="M85" s="86">
        <f>SUM(M86)</f>
        <v>0</v>
      </c>
      <c r="N85" s="86">
        <f>SUM(N86)</f>
        <v>320</v>
      </c>
      <c r="O85" s="86">
        <f>SUM(O86)</f>
        <v>0</v>
      </c>
      <c r="P85" s="86">
        <f>SUM(P86)</f>
        <v>0</v>
      </c>
      <c r="Q85" s="86">
        <f>SUM(Q86)</f>
        <v>0</v>
      </c>
      <c r="R85" s="86"/>
      <c r="S85" s="111"/>
      <c r="T85" s="112"/>
      <c r="U85" s="117"/>
    </row>
    <row r="86" spans="1:21" s="14" customFormat="1" ht="66" customHeight="1">
      <c r="A86" s="66">
        <v>52</v>
      </c>
      <c r="B86" s="46"/>
      <c r="C86" s="46"/>
      <c r="D86" s="122" t="s">
        <v>373</v>
      </c>
      <c r="E86" s="133" t="s">
        <v>31</v>
      </c>
      <c r="F86" s="134" t="s">
        <v>374</v>
      </c>
      <c r="G86" s="46" t="s">
        <v>375</v>
      </c>
      <c r="H86" s="46" t="s">
        <v>33</v>
      </c>
      <c r="I86" s="43" t="s">
        <v>34</v>
      </c>
      <c r="J86" s="46" t="s">
        <v>205</v>
      </c>
      <c r="K86" s="75">
        <f t="shared" si="14"/>
        <v>320</v>
      </c>
      <c r="L86" s="75">
        <f t="shared" si="15"/>
        <v>320</v>
      </c>
      <c r="M86" s="139"/>
      <c r="N86" s="139">
        <v>320</v>
      </c>
      <c r="O86" s="139"/>
      <c r="P86" s="139"/>
      <c r="Q86" s="139"/>
      <c r="R86" s="46" t="s">
        <v>376</v>
      </c>
      <c r="S86" s="134"/>
      <c r="T86" s="134" t="s">
        <v>377</v>
      </c>
      <c r="U86" s="116"/>
    </row>
    <row r="87" spans="1:21" s="10" customFormat="1" ht="25.5" customHeight="1">
      <c r="A87" s="59" t="s">
        <v>378</v>
      </c>
      <c r="B87" s="34" t="s">
        <v>379</v>
      </c>
      <c r="C87" s="121"/>
      <c r="D87" s="123"/>
      <c r="E87" s="135"/>
      <c r="F87" s="121"/>
      <c r="G87" s="136"/>
      <c r="H87" s="121"/>
      <c r="I87" s="136"/>
      <c r="J87" s="121"/>
      <c r="K87" s="82">
        <f t="shared" si="14"/>
        <v>193.36</v>
      </c>
      <c r="L87" s="82">
        <f t="shared" si="15"/>
        <v>193.36</v>
      </c>
      <c r="M87" s="136">
        <f>SUM(M88:M89)</f>
        <v>133.36</v>
      </c>
      <c r="N87" s="136">
        <f>SUM(N88:N89)</f>
        <v>60</v>
      </c>
      <c r="O87" s="136">
        <f>SUM(O88:O89)</f>
        <v>0</v>
      </c>
      <c r="P87" s="136">
        <f>SUM(P88:P89)</f>
        <v>0</v>
      </c>
      <c r="Q87" s="136">
        <f>SUM(Q88:Q89)</f>
        <v>0</v>
      </c>
      <c r="R87" s="136"/>
      <c r="S87" s="104"/>
      <c r="T87" s="104"/>
      <c r="U87" s="118"/>
    </row>
    <row r="88" spans="1:21" s="5" customFormat="1" ht="408" customHeight="1">
      <c r="A88" s="124">
        <v>53</v>
      </c>
      <c r="B88" s="68"/>
      <c r="C88" s="46"/>
      <c r="D88" s="125" t="s">
        <v>380</v>
      </c>
      <c r="E88" s="137" t="s">
        <v>31</v>
      </c>
      <c r="F88" s="134" t="s">
        <v>381</v>
      </c>
      <c r="G88" s="46" t="s">
        <v>382</v>
      </c>
      <c r="H88" s="46" t="s">
        <v>33</v>
      </c>
      <c r="I88" s="43" t="s">
        <v>67</v>
      </c>
      <c r="J88" s="46" t="s">
        <v>383</v>
      </c>
      <c r="K88" s="75">
        <f t="shared" si="14"/>
        <v>23.36</v>
      </c>
      <c r="L88" s="75">
        <f t="shared" si="15"/>
        <v>23.36</v>
      </c>
      <c r="M88" s="139">
        <v>23.36</v>
      </c>
      <c r="N88" s="139"/>
      <c r="O88" s="139"/>
      <c r="P88" s="139"/>
      <c r="Q88" s="139"/>
      <c r="R88" s="99" t="s">
        <v>384</v>
      </c>
      <c r="S88" s="134"/>
      <c r="T88" s="134" t="s">
        <v>385</v>
      </c>
      <c r="U88" s="41" t="s">
        <v>386</v>
      </c>
    </row>
    <row r="89" spans="1:21" s="12" customFormat="1" ht="49.5" customHeight="1">
      <c r="A89" s="66">
        <v>54</v>
      </c>
      <c r="B89" s="46"/>
      <c r="C89" s="46"/>
      <c r="D89" s="122" t="s">
        <v>387</v>
      </c>
      <c r="E89" s="133" t="s">
        <v>31</v>
      </c>
      <c r="F89" s="138" t="s">
        <v>388</v>
      </c>
      <c r="G89" s="139"/>
      <c r="H89" s="46"/>
      <c r="I89" s="43" t="s">
        <v>67</v>
      </c>
      <c r="J89" s="140" t="s">
        <v>389</v>
      </c>
      <c r="K89" s="75">
        <f t="shared" si="14"/>
        <v>170</v>
      </c>
      <c r="L89" s="75">
        <f t="shared" si="15"/>
        <v>170</v>
      </c>
      <c r="M89" s="89">
        <v>110</v>
      </c>
      <c r="N89" s="89">
        <v>60</v>
      </c>
      <c r="O89" s="139"/>
      <c r="P89" s="139"/>
      <c r="Q89" s="139"/>
      <c r="R89" s="139"/>
      <c r="S89" s="134"/>
      <c r="T89" s="138" t="s">
        <v>390</v>
      </c>
      <c r="U89" s="56"/>
    </row>
    <row r="90" spans="1:21" ht="69" customHeight="1">
      <c r="A90" s="126" t="s">
        <v>391</v>
      </c>
      <c r="B90" s="127"/>
      <c r="C90" s="127"/>
      <c r="D90" s="127"/>
      <c r="E90" s="127"/>
      <c r="F90" s="127"/>
      <c r="G90" s="127"/>
      <c r="H90" s="127"/>
      <c r="I90" s="127"/>
      <c r="J90" s="127"/>
      <c r="K90" s="127"/>
      <c r="L90" s="127"/>
      <c r="M90" s="127"/>
      <c r="N90" s="127"/>
      <c r="O90" s="127"/>
      <c r="P90" s="127"/>
      <c r="Q90" s="127"/>
      <c r="R90" s="142"/>
      <c r="S90" s="127"/>
      <c r="T90" s="127"/>
      <c r="U90" s="142"/>
    </row>
  </sheetData>
  <sheetProtection/>
  <mergeCells count="40">
    <mergeCell ref="B1:T1"/>
    <mergeCell ref="K3:Q3"/>
    <mergeCell ref="M4:N4"/>
    <mergeCell ref="A90:U90"/>
    <mergeCell ref="A3:A5"/>
    <mergeCell ref="A67:A70"/>
    <mergeCell ref="A71:A79"/>
    <mergeCell ref="A80:A81"/>
    <mergeCell ref="B3:B5"/>
    <mergeCell ref="B67:B70"/>
    <mergeCell ref="B71:B79"/>
    <mergeCell ref="B80:B81"/>
    <mergeCell ref="C3:C5"/>
    <mergeCell ref="C9:C16"/>
    <mergeCell ref="C17:C19"/>
    <mergeCell ref="C22:C23"/>
    <mergeCell ref="C25:C27"/>
    <mergeCell ref="C28:C34"/>
    <mergeCell ref="C67:C70"/>
    <mergeCell ref="C71:C79"/>
    <mergeCell ref="C80:C81"/>
    <mergeCell ref="D3:D5"/>
    <mergeCell ref="D67:D70"/>
    <mergeCell ref="D71:D79"/>
    <mergeCell ref="D80:D81"/>
    <mergeCell ref="E3:E5"/>
    <mergeCell ref="F3:F5"/>
    <mergeCell ref="G3:G5"/>
    <mergeCell ref="H3:H5"/>
    <mergeCell ref="I3:I5"/>
    <mergeCell ref="J3:J5"/>
    <mergeCell ref="K4:K5"/>
    <mergeCell ref="L4:L5"/>
    <mergeCell ref="O4:O5"/>
    <mergeCell ref="P4:P5"/>
    <mergeCell ref="Q4:Q5"/>
    <mergeCell ref="R3:R5"/>
    <mergeCell ref="S3:S5"/>
    <mergeCell ref="T3:T5"/>
    <mergeCell ref="U3:U5"/>
  </mergeCells>
  <printOptions horizontalCentered="1"/>
  <pageMargins left="0.3104166666666667" right="0.3104166666666667" top="0.7083333333333334" bottom="0.39305555555555555" header="0.11805555555555555" footer="0.3145833333333333"/>
  <pageSetup firstPageNumber="1" useFirstPageNumber="1" fitToHeight="0" fitToWidth="1" horizontalDpi="600" verticalDpi="600" orientation="landscape" paperSize="8" scale="6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guyuan</cp:lastModifiedBy>
  <cp:lastPrinted>2018-06-01T11:31:14Z</cp:lastPrinted>
  <dcterms:created xsi:type="dcterms:W3CDTF">2017-10-14T12:32:09Z</dcterms:created>
  <dcterms:modified xsi:type="dcterms:W3CDTF">2024-04-08T17:12:03Z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E5EF66C95DEA4A72B24E5ADE4290CEF6</vt:lpwstr>
  </property>
  <property fmtid="{D5CDD505-2E9C-101B-9397-08002B2CF9AE}" pid="4" name="퀀_generated_2.-2147483648">
    <vt:i4>2052</vt:i4>
  </property>
</Properties>
</file>